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2.xml" ContentType="application/vnd.openxmlformats-officedocument.spreadsheetml.worksheet+xml"/>
  <Override PartName="/xl/worksheets/sheet1.xml" ContentType="application/vnd.openxmlformats-officedocument.spreadsheetml.worksheet+xml"/>
  <Override PartName="/xl/worksheets/sheet3.xml" ContentType="application/vnd.openxmlformats-officedocument.spreadsheetml.worksheet+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externalLinks/externalLink1.xml" ContentType="application/vnd.openxmlformats-officedocument.spreadsheetml.externalLink+xml"/>
  <Override PartName="/docProps/core.xml" ContentType="application/vnd.openxmlformats-package.core-properties+xml"/>
  <Override PartName="/xl/calcChain.xml" ContentType="application/vnd.openxmlformats-officedocument.spreadsheetml.calcChain+xml"/>
  <Override PartName="/xl/externalLinks/externalLink2.xml" ContentType="application/vnd.openxmlformats-officedocument.spreadsheetml.externalLink+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90" windowWidth="18240" windowHeight="11310" activeTab="2"/>
  </bookViews>
  <sheets>
    <sheet name="תביעות נכות + שאירים" sheetId="4" r:id="rId1"/>
    <sheet name="תביעות זיקנה +פדיונות" sheetId="5" r:id="rId2"/>
    <sheet name="בקשות מנוף" sheetId="6" r:id="rId3"/>
  </sheets>
  <externalReferences>
    <externalReference r:id="rId4"/>
    <externalReference r:id="rId5"/>
  </externalReferences>
  <calcPr calcId="145621" calcMode="manual"/>
</workbook>
</file>

<file path=xl/calcChain.xml><?xml version="1.0" encoding="utf-8"?>
<calcChain xmlns="http://schemas.openxmlformats.org/spreadsheetml/2006/main">
  <c r="W10" i="6" l="1"/>
  <c r="V10" i="6"/>
  <c r="U10" i="6"/>
  <c r="T10" i="6"/>
  <c r="S10" i="6"/>
  <c r="R10" i="6"/>
  <c r="Q10" i="6"/>
  <c r="P10" i="6"/>
  <c r="O10" i="6"/>
  <c r="N10" i="6"/>
  <c r="M10" i="6"/>
  <c r="L10" i="6"/>
  <c r="K10" i="6"/>
  <c r="J10" i="6"/>
  <c r="I10" i="6"/>
  <c r="H10" i="6"/>
  <c r="G10" i="6"/>
  <c r="F10" i="6"/>
  <c r="E10" i="6"/>
  <c r="D10" i="6"/>
  <c r="C10" i="6"/>
  <c r="Q8" i="6"/>
  <c r="J8" i="6"/>
  <c r="C8" i="6"/>
  <c r="B3" i="6"/>
  <c r="B2" i="6"/>
  <c r="B1" i="6"/>
  <c r="P10" i="5"/>
  <c r="O10" i="5"/>
  <c r="N10" i="5"/>
  <c r="M10" i="5"/>
  <c r="L10" i="5"/>
  <c r="K10" i="5"/>
  <c r="J10" i="5"/>
  <c r="I10" i="5"/>
  <c r="H10" i="5"/>
  <c r="G10" i="5"/>
  <c r="F10" i="5"/>
  <c r="E10" i="5"/>
  <c r="D10" i="5"/>
  <c r="C10" i="5"/>
  <c r="J8" i="5"/>
  <c r="B3" i="5"/>
  <c r="B2" i="5"/>
  <c r="B1" i="5"/>
  <c r="V24" i="4"/>
  <c r="U24" i="4"/>
  <c r="T24" i="4"/>
  <c r="S24" i="4"/>
  <c r="R24" i="4"/>
  <c r="Q24" i="4" s="1"/>
  <c r="P24" i="4"/>
  <c r="O24" i="4"/>
  <c r="N24" i="4"/>
  <c r="K24" i="4" s="1"/>
  <c r="M24" i="4"/>
  <c r="L24" i="4"/>
  <c r="J24" i="4"/>
  <c r="I24" i="4"/>
  <c r="H24" i="4"/>
  <c r="G24" i="4"/>
  <c r="F24" i="4"/>
  <c r="E24" i="4" s="1"/>
  <c r="V23" i="4"/>
  <c r="U23" i="4"/>
  <c r="T23" i="4"/>
  <c r="Q23" i="4" s="1"/>
  <c r="S23" i="4"/>
  <c r="R23" i="4"/>
  <c r="P23" i="4"/>
  <c r="O23" i="4"/>
  <c r="N23" i="4"/>
  <c r="M23" i="4"/>
  <c r="L23" i="4"/>
  <c r="K23" i="4" s="1"/>
  <c r="J23" i="4"/>
  <c r="I23" i="4"/>
  <c r="H23" i="4"/>
  <c r="E23" i="4" s="1"/>
  <c r="G23" i="4"/>
  <c r="F23" i="4"/>
  <c r="V22" i="4"/>
  <c r="U22" i="4"/>
  <c r="T22" i="4"/>
  <c r="S22" i="4"/>
  <c r="R22" i="4"/>
  <c r="Q22" i="4" s="1"/>
  <c r="P22" i="4"/>
  <c r="O22" i="4"/>
  <c r="N22" i="4"/>
  <c r="K22" i="4" s="1"/>
  <c r="M22" i="4"/>
  <c r="L22" i="4"/>
  <c r="J22" i="4"/>
  <c r="I22" i="4"/>
  <c r="H22" i="4"/>
  <c r="G22" i="4"/>
  <c r="F22" i="4"/>
  <c r="E22" i="4" s="1"/>
  <c r="V21" i="4"/>
  <c r="V25" i="4" s="1"/>
  <c r="U21" i="4"/>
  <c r="U25" i="4" s="1"/>
  <c r="T21" i="4"/>
  <c r="Q21" i="4" s="1"/>
  <c r="S21" i="4"/>
  <c r="S25" i="4" s="1"/>
  <c r="R21" i="4"/>
  <c r="R25" i="4" s="1"/>
  <c r="P21" i="4"/>
  <c r="P25" i="4" s="1"/>
  <c r="O21" i="4"/>
  <c r="O25" i="4" s="1"/>
  <c r="N21" i="4"/>
  <c r="N25" i="4" s="1"/>
  <c r="M21" i="4"/>
  <c r="M25" i="4" s="1"/>
  <c r="L21" i="4"/>
  <c r="L25" i="4" s="1"/>
  <c r="J21" i="4"/>
  <c r="J25" i="4" s="1"/>
  <c r="I21" i="4"/>
  <c r="I25" i="4" s="1"/>
  <c r="H21" i="4"/>
  <c r="E21" i="4" s="1"/>
  <c r="G21" i="4"/>
  <c r="G25" i="4" s="1"/>
  <c r="F21" i="4"/>
  <c r="F25" i="4" s="1"/>
  <c r="V18" i="4"/>
  <c r="U18" i="4"/>
  <c r="T18" i="4"/>
  <c r="Q18" i="4" s="1"/>
  <c r="S18" i="4"/>
  <c r="R18" i="4"/>
  <c r="P18" i="4"/>
  <c r="O18" i="4"/>
  <c r="N18" i="4"/>
  <c r="M18" i="4"/>
  <c r="L18" i="4"/>
  <c r="K18" i="4" s="1"/>
  <c r="J18" i="4"/>
  <c r="I18" i="4"/>
  <c r="H18" i="4"/>
  <c r="E18" i="4" s="1"/>
  <c r="G18" i="4"/>
  <c r="F18" i="4"/>
  <c r="V17" i="4"/>
  <c r="V19" i="4" s="1"/>
  <c r="U17" i="4"/>
  <c r="U19" i="4" s="1"/>
  <c r="T17" i="4"/>
  <c r="T19" i="4" s="1"/>
  <c r="S17" i="4"/>
  <c r="S19" i="4" s="1"/>
  <c r="R17" i="4"/>
  <c r="R19" i="4" s="1"/>
  <c r="P17" i="4"/>
  <c r="P19" i="4" s="1"/>
  <c r="O17" i="4"/>
  <c r="O19" i="4" s="1"/>
  <c r="N17" i="4"/>
  <c r="K17" i="4" s="1"/>
  <c r="K19" i="4" s="1"/>
  <c r="M17" i="4"/>
  <c r="M19" i="4" s="1"/>
  <c r="L17" i="4"/>
  <c r="L19" i="4" s="1"/>
  <c r="J17" i="4"/>
  <c r="J19" i="4" s="1"/>
  <c r="I17" i="4"/>
  <c r="I19" i="4" s="1"/>
  <c r="H17" i="4"/>
  <c r="H19" i="4" s="1"/>
  <c r="G17" i="4"/>
  <c r="G19" i="4" s="1"/>
  <c r="F17" i="4"/>
  <c r="F19" i="4" s="1"/>
  <c r="V14" i="4"/>
  <c r="U14" i="4"/>
  <c r="T14" i="4"/>
  <c r="S14" i="4"/>
  <c r="R14" i="4"/>
  <c r="Q14" i="4" s="1"/>
  <c r="P14" i="4"/>
  <c r="O14" i="4"/>
  <c r="N14" i="4"/>
  <c r="K14" i="4" s="1"/>
  <c r="M14" i="4"/>
  <c r="L14" i="4"/>
  <c r="J14" i="4"/>
  <c r="I14" i="4"/>
  <c r="H14" i="4"/>
  <c r="G14" i="4"/>
  <c r="F14" i="4"/>
  <c r="E14" i="4" s="1"/>
  <c r="V13" i="4"/>
  <c r="U13" i="4"/>
  <c r="T13" i="4"/>
  <c r="Q13" i="4" s="1"/>
  <c r="S13" i="4"/>
  <c r="R13" i="4"/>
  <c r="P13" i="4"/>
  <c r="O13" i="4"/>
  <c r="N13" i="4"/>
  <c r="M13" i="4"/>
  <c r="L13" i="4"/>
  <c r="K13" i="4" s="1"/>
  <c r="J13" i="4"/>
  <c r="I13" i="4"/>
  <c r="H13" i="4"/>
  <c r="E13" i="4" s="1"/>
  <c r="G13" i="4"/>
  <c r="F13" i="4"/>
  <c r="V12" i="4"/>
  <c r="U12" i="4"/>
  <c r="T12" i="4"/>
  <c r="S12" i="4"/>
  <c r="R12" i="4"/>
  <c r="Q12" i="4" s="1"/>
  <c r="P12" i="4"/>
  <c r="O12" i="4"/>
  <c r="N12" i="4"/>
  <c r="K12" i="4" s="1"/>
  <c r="M12" i="4"/>
  <c r="L12" i="4"/>
  <c r="J12" i="4"/>
  <c r="I12" i="4"/>
  <c r="H12" i="4"/>
  <c r="G12" i="4"/>
  <c r="F12" i="4"/>
  <c r="E12" i="4" s="1"/>
  <c r="V11" i="4"/>
  <c r="V15" i="4" s="1"/>
  <c r="U11" i="4"/>
  <c r="U15" i="4" s="1"/>
  <c r="T11" i="4"/>
  <c r="Q11" i="4" s="1"/>
  <c r="S11" i="4"/>
  <c r="S15" i="4" s="1"/>
  <c r="R11" i="4"/>
  <c r="R15" i="4" s="1"/>
  <c r="P11" i="4"/>
  <c r="P15" i="4" s="1"/>
  <c r="O11" i="4"/>
  <c r="O15" i="4" s="1"/>
  <c r="N11" i="4"/>
  <c r="N15" i="4" s="1"/>
  <c r="M11" i="4"/>
  <c r="M15" i="4" s="1"/>
  <c r="L11" i="4"/>
  <c r="L15" i="4" s="1"/>
  <c r="J11" i="4"/>
  <c r="J15" i="4" s="1"/>
  <c r="I11" i="4"/>
  <c r="I15" i="4" s="1"/>
  <c r="H11" i="4"/>
  <c r="E11" i="4" s="1"/>
  <c r="G11" i="4"/>
  <c r="G15" i="4" s="1"/>
  <c r="F11" i="4"/>
  <c r="F15" i="4" s="1"/>
  <c r="B3" i="4"/>
  <c r="B2" i="4"/>
  <c r="B1" i="4"/>
  <c r="Q15" i="4" l="1"/>
  <c r="E25" i="4"/>
  <c r="E15" i="4"/>
  <c r="Q25" i="4"/>
  <c r="K11" i="4"/>
  <c r="K15" i="4" s="1"/>
  <c r="E17" i="4"/>
  <c r="E19" i="4" s="1"/>
  <c r="Q17" i="4"/>
  <c r="Q19" i="4" s="1"/>
  <c r="K21" i="4"/>
  <c r="K25" i="4" s="1"/>
  <c r="H15" i="4"/>
  <c r="T15" i="4"/>
  <c r="N19" i="4"/>
  <c r="H25" i="4"/>
  <c r="T25" i="4"/>
</calcChain>
</file>

<file path=xl/sharedStrings.xml><?xml version="1.0" encoding="utf-8"?>
<sst xmlns="http://schemas.openxmlformats.org/spreadsheetml/2006/main" count="148" uniqueCount="95">
  <si>
    <t>חזרה</t>
  </si>
  <si>
    <t>מדדי התביעות (באחוזים)</t>
  </si>
  <si>
    <t>קצבת נכות (א.כ.ע)</t>
  </si>
  <si>
    <t>ריסק מוות (תשלום חד פעמי למקרה מוות)</t>
  </si>
  <si>
    <t>קצבת שארים</t>
  </si>
  <si>
    <t>סה"כ</t>
  </si>
  <si>
    <t>עד 30 יום</t>
  </si>
  <si>
    <t>31-60 יום</t>
  </si>
  <si>
    <t>61-120 יום</t>
  </si>
  <si>
    <t>121-180 יום</t>
  </si>
  <si>
    <t>181 יום ומעלה</t>
  </si>
  <si>
    <t>(1)</t>
  </si>
  <si>
    <t>(2)</t>
  </si>
  <si>
    <t>(3)</t>
  </si>
  <si>
    <t>(4)</t>
  </si>
  <si>
    <t>(5)</t>
  </si>
  <si>
    <t>(6)</t>
  </si>
  <si>
    <t>(7)</t>
  </si>
  <si>
    <t>(8)</t>
  </si>
  <si>
    <t>(9)</t>
  </si>
  <si>
    <t>(10)</t>
  </si>
  <si>
    <t>(11)</t>
  </si>
  <si>
    <t>(12)</t>
  </si>
  <si>
    <t>(13)</t>
  </si>
  <si>
    <t>(14)</t>
  </si>
  <si>
    <t>(15)</t>
  </si>
  <si>
    <t>(16)</t>
  </si>
  <si>
    <t>(17)</t>
  </si>
  <si>
    <t>(18)</t>
  </si>
  <si>
    <t>א</t>
  </si>
  <si>
    <t>תביעות:</t>
  </si>
  <si>
    <t>תביעות שאושרו</t>
  </si>
  <si>
    <t>תביעות שנדחו</t>
  </si>
  <si>
    <t>תביעות שנסגרו בפשרה</t>
  </si>
  <si>
    <t>תביעות שבוטלו</t>
  </si>
  <si>
    <t>תביעות שנסגרו (א3+א4+א5+א6)</t>
  </si>
  <si>
    <t>ב</t>
  </si>
  <si>
    <t xml:space="preserve"> תביעות שנסגרו בבוררות:</t>
  </si>
  <si>
    <t>סה"כ (ב1+ב2)</t>
  </si>
  <si>
    <t>ג</t>
  </si>
  <si>
    <t>תביעות שנסגרו בבית משפט:</t>
  </si>
  <si>
    <t>פשרה</t>
  </si>
  <si>
    <t>אחר</t>
  </si>
  <si>
    <t>סה"כ (ג1+ג2+ג3+ג4)</t>
  </si>
  <si>
    <t>בקשות למשיכת כספים או לקבלת קצבת זקנה</t>
  </si>
  <si>
    <t>מדדי הבקשות
(אחוזים)</t>
  </si>
  <si>
    <t>משך זמן הטיפול בבקשות למשיכת כספים בסכום חד-פעמי</t>
  </si>
  <si>
    <t>משך זמן הטיפול בבקשות לקבלת קצבת זקנה</t>
  </si>
  <si>
    <t>עד 5 ימים</t>
  </si>
  <si>
    <t>6-10 ימים</t>
  </si>
  <si>
    <t>11-15 ימים</t>
  </si>
  <si>
    <t>16-20 ימים</t>
  </si>
  <si>
    <t>21-30 ימים</t>
  </si>
  <si>
    <t>31 ימים ומעלה</t>
  </si>
  <si>
    <t>11-20 ימים</t>
  </si>
  <si>
    <t>31-40 ימים</t>
  </si>
  <si>
    <t>41 ימים ומעלה</t>
  </si>
  <si>
    <t>בקשות שהגיעו לידי סיום טיפול במהלך השנה</t>
  </si>
  <si>
    <t>הסברים:</t>
  </si>
  <si>
    <r>
      <t>1. משך זמן הטיפול בבקשות השונות נמדד מהמועד בו הוגשה הבקשה</t>
    </r>
    <r>
      <rPr>
        <sz val="10"/>
        <color indexed="10"/>
        <rFont val="David"/>
        <family val="2"/>
        <charset val="177"/>
      </rPr>
      <t xml:space="preserve"> </t>
    </r>
    <r>
      <rPr>
        <sz val="10"/>
        <rFont val="David"/>
        <family val="2"/>
        <charset val="177"/>
      </rPr>
      <t>לגוף המוסדי או למי מטעמו, גם אם במועד זה הבקשה לא הייתה מלאה (היו חסרים מידע או מסמכים) והושלמה על-ידי המבקש במועד מאוחר יותר.</t>
    </r>
  </si>
  <si>
    <t>2. לגבי בקשות למשיכת כספים בסכום חד-פעמי – משך זמן הטיפול בבקשה נמדד מהמועד בו הגיש העמית בקשה למשיכת כספים, ועד למועד התשלום בפועל.</t>
  </si>
  <si>
    <t>3. לגבי בקשות לקבלת קצבת זקנה – משך זמן הטיפול בבקשה נמדד מהמועד בו ביקש העמית להתחיל לקבל קצבה, ועד למועד התשלום הראשון בפועל. במקרים בהם זכות העמית לקבל קצבה התגבשה לאחר המועד שבו הוא ביקש להתחיל לקבל קצבה - משך זמן הטיפול בבקשה נמדד מהמועד בו התגבשה זכאותו לקבלת קצבה, ועד למועד התשלום הראשון בפועל.</t>
  </si>
  <si>
    <t>בקשות להעברת כספים בין קופות גמל או בין מסלולי השקעה</t>
  </si>
  <si>
    <t>משך זמן הטיפול בבקשות להעברת כספים מהגוף המוסדי</t>
  </si>
  <si>
    <t>משך זמן הטיפול בבקשות להעברת כספים אל הגוף המוסדי</t>
  </si>
  <si>
    <t xml:space="preserve">משך זמן הטיפול בבקשות להעברת כספים בין מסלולי השקעה </t>
  </si>
  <si>
    <t>6-15 ימים</t>
  </si>
  <si>
    <t>16-25 ימים</t>
  </si>
  <si>
    <t>26-35 ימים</t>
  </si>
  <si>
    <t>36-45 ימים</t>
  </si>
  <si>
    <t>46 ימים ומעלה</t>
  </si>
  <si>
    <t>עד 3 ימים</t>
  </si>
  <si>
    <t>4-5 ימים</t>
  </si>
  <si>
    <t>21 ימים ומעלה</t>
  </si>
  <si>
    <t>(19)</t>
  </si>
  <si>
    <t>(20)</t>
  </si>
  <si>
    <t>(21)</t>
  </si>
  <si>
    <t>(22)</t>
  </si>
  <si>
    <t>(23)</t>
  </si>
  <si>
    <t>(24)</t>
  </si>
  <si>
    <t>(25)</t>
  </si>
  <si>
    <t>(26)</t>
  </si>
  <si>
    <t>(27)</t>
  </si>
  <si>
    <t>(28)</t>
  </si>
  <si>
    <t>(29)</t>
  </si>
  <si>
    <t>(30)</t>
  </si>
  <si>
    <t>(31)</t>
  </si>
  <si>
    <t>(32)</t>
  </si>
  <si>
    <t>(33)</t>
  </si>
  <si>
    <t>(34)</t>
  </si>
  <si>
    <t>(35)</t>
  </si>
  <si>
    <t>(36)</t>
  </si>
  <si>
    <t>2. לגבי בקשות להעברת כספים מהגוף המוסדי – משך זמן הטיפול בבקשה נמדד מהמועד בו הועברה לגוף המוסדי בקשה להעברת כספים על ידי הגוף המוסדי אליו ביקש העמית לעבור, ועד למועד בו הועברו הכספים בפועל.</t>
  </si>
  <si>
    <t>3. לגבי בקשות להעברת כספים אל הגוף המוסדי – משך זמן הטיפול בבקשה נמדד מהמועד בו הגיש העמית בקשה להעברת כספים אל הגוף המוסדי, ועד למועד בו פנה הגוף המוסדי לגוף ממנו ביקש העמית להעביר כספים.</t>
  </si>
  <si>
    <t>4. לגבי בקשות להעברת כספים בין מסלולי השקעה – משך זמן הטיפול בבקשה נמדד מהמועד בו הגיש העמית בקשה להעברת כספים בין מסלולי השקעה באותה קופת גמל או באותה תכנית ביטוח, ועד למועד בו הועברו הכספים בפועל.</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</si>
</sst>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0.0%"/>
    <numFmt numFmtId="166" formatCode="0.0"/>
  </numFmts>
  <fonts count="17" x14ac:knownFonts="1">
    <font>
      <sz val="11"/>
      <color theme="1"/>
      <name val="Arial"/>
      <family val="2"/>
      <charset val="177"/>
      <scheme val="minor"/>
    </font>
    <font>
      <sz val="10"/>
      <name val="Arial"/>
      <family val="2"/>
    </font>
    <font>
      <b/>
      <sz val="14"/>
      <color indexed="8"/>
      <name val="David"/>
      <family val="2"/>
      <charset val="177"/>
    </font>
    <font>
      <b/>
      <sz val="16"/>
      <color indexed="8"/>
      <name val="David"/>
      <family val="2"/>
      <charset val="177"/>
    </font>
    <font>
      <b/>
      <sz val="12"/>
      <name val="David"/>
      <family val="2"/>
      <charset val="177"/>
    </font>
    <font>
      <u/>
      <sz val="10"/>
      <color indexed="12"/>
      <name val="Arial"/>
      <family val="2"/>
    </font>
    <font>
      <sz val="10"/>
      <name val="David"/>
      <family val="2"/>
      <charset val="177"/>
    </font>
    <font>
      <b/>
      <u/>
      <sz val="10"/>
      <name val="David"/>
      <family val="2"/>
      <charset val="177"/>
    </font>
    <font>
      <b/>
      <sz val="9"/>
      <name val="David"/>
      <family val="2"/>
      <charset val="177"/>
    </font>
    <font>
      <b/>
      <sz val="10"/>
      <name val="David"/>
      <family val="2"/>
      <charset val="177"/>
    </font>
    <font>
      <u/>
      <sz val="10"/>
      <name val="David"/>
      <family val="2"/>
      <charset val="177"/>
    </font>
    <font>
      <sz val="9"/>
      <color indexed="8"/>
      <name val="David"/>
      <family val="2"/>
      <charset val="177"/>
    </font>
    <font>
      <b/>
      <sz val="14"/>
      <name val="David"/>
      <family val="2"/>
      <charset val="177"/>
    </font>
    <font>
      <b/>
      <sz val="11"/>
      <color indexed="8"/>
      <name val="David"/>
      <family val="2"/>
      <charset val="177"/>
    </font>
    <font>
      <sz val="10"/>
      <color indexed="8"/>
      <name val="David"/>
      <family val="2"/>
      <charset val="177"/>
    </font>
    <font>
      <sz val="10"/>
      <color indexed="10"/>
      <name val="David"/>
      <family val="2"/>
      <charset val="177"/>
    </font>
    <font>
      <sz val="10"/>
      <color theme="1"/>
      <name val="Arial"/>
      <family val="2"/>
      <charset val="177"/>
    </font>
  </fonts>
  <fills count="7">
    <fill>
      <patternFill patternType="none"/>
    </fill>
    <fill>
      <patternFill patternType="gray125"/>
    </fill>
    <fill>
      <patternFill patternType="solid">
        <fgColor indexed="9"/>
        <bgColor indexed="64"/>
      </patternFill>
    </fill>
    <fill>
      <patternFill patternType="solid">
        <fgColor rgb="FF92D050"/>
        <bgColor indexed="64"/>
      </patternFill>
    </fill>
    <fill>
      <patternFill patternType="solid">
        <fgColor indexed="22"/>
        <bgColor indexed="64"/>
      </patternFill>
    </fill>
    <fill>
      <patternFill patternType="solid">
        <fgColor indexed="26"/>
        <bgColor indexed="64"/>
      </patternFill>
    </fill>
    <fill>
      <patternFill patternType="lightUp"/>
    </fill>
  </fills>
  <borders count="56">
    <border>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medium">
        <color indexed="64"/>
      </right>
      <top/>
      <bottom style="thin">
        <color indexed="64"/>
      </bottom>
      <diagonal/>
    </border>
    <border>
      <left/>
      <right/>
      <top/>
      <bottom style="medium">
        <color indexed="64"/>
      </bottom>
      <diagonal/>
    </border>
    <border>
      <left style="medium">
        <color indexed="64"/>
      </left>
      <right style="thin">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medium">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diagonal/>
    </border>
    <border>
      <left style="medium">
        <color indexed="64"/>
      </left>
      <right style="thin">
        <color indexed="64"/>
      </right>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hair">
        <color indexed="64"/>
      </right>
      <top/>
      <bottom/>
      <diagonal/>
    </border>
    <border>
      <left style="hair">
        <color indexed="64"/>
      </left>
      <right/>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style="thin">
        <color indexed="64"/>
      </bottom>
      <diagonal/>
    </border>
  </borders>
  <cellStyleXfs count="8">
    <xf numFmtId="0" fontId="0" fillId="0" borderId="0"/>
    <xf numFmtId="0" fontId="1" fillId="0" borderId="0"/>
    <xf numFmtId="0" fontId="1" fillId="0" borderId="0">
      <alignment wrapText="1"/>
    </xf>
    <xf numFmtId="0" fontId="5" fillId="0" borderId="0" applyNumberFormat="0" applyFill="0" applyBorder="0" applyAlignment="0" applyProtection="0">
      <alignment vertical="top"/>
      <protection locked="0"/>
    </xf>
    <xf numFmtId="164" fontId="1" fillId="0" borderId="0" applyFont="0" applyFill="0" applyBorder="0" applyAlignment="0" applyProtection="0"/>
    <xf numFmtId="9" fontId="1" fillId="0" borderId="0" applyFont="0" applyFill="0" applyBorder="0" applyAlignment="0" applyProtection="0"/>
    <xf numFmtId="0" fontId="1" fillId="0" borderId="0">
      <alignment wrapText="1"/>
    </xf>
    <xf numFmtId="0" fontId="16" fillId="0" borderId="0"/>
  </cellStyleXfs>
  <cellXfs count="108">
    <xf numFmtId="0" fontId="0" fillId="0" borderId="0" xfId="0"/>
    <xf numFmtId="0" fontId="1" fillId="0" borderId="0" xfId="1" applyProtection="1">
      <protection locked="0"/>
    </xf>
    <xf numFmtId="0" fontId="2" fillId="0" borderId="0" xfId="2" applyFont="1" applyBorder="1" applyAlignment="1" applyProtection="1">
      <alignment horizontal="right" readingOrder="2"/>
    </xf>
    <xf numFmtId="0" fontId="3" fillId="2" borderId="0" xfId="2" applyFont="1" applyFill="1" applyBorder="1" applyAlignment="1" applyProtection="1">
      <alignment horizontal="right" vertical="center"/>
    </xf>
    <xf numFmtId="0" fontId="2" fillId="0" borderId="0" xfId="2" applyFont="1" applyBorder="1" applyAlignment="1" applyProtection="1">
      <alignment readingOrder="2"/>
      <protection locked="0"/>
    </xf>
    <xf numFmtId="0" fontId="4" fillId="0" borderId="0" xfId="1" applyFont="1" applyProtection="1"/>
    <xf numFmtId="0" fontId="2" fillId="0" borderId="0" xfId="2" applyFont="1" applyBorder="1" applyAlignment="1" applyProtection="1">
      <alignment horizontal="right" readingOrder="2"/>
      <protection locked="0"/>
    </xf>
    <xf numFmtId="0" fontId="5" fillId="3" borderId="0" xfId="3" applyFill="1" applyAlignment="1" applyProtection="1"/>
    <xf numFmtId="0" fontId="6" fillId="0" borderId="1" xfId="1" applyFont="1" applyFill="1" applyBorder="1" applyAlignment="1" applyProtection="1">
      <protection locked="0"/>
    </xf>
    <xf numFmtId="0" fontId="6" fillId="0" borderId="7" xfId="1" applyFont="1" applyFill="1" applyBorder="1" applyAlignment="1" applyProtection="1">
      <protection locked="0"/>
    </xf>
    <xf numFmtId="0" fontId="9" fillId="4" borderId="8" xfId="1" applyFont="1" applyFill="1" applyBorder="1" applyAlignment="1" applyProtection="1">
      <alignment horizontal="center" vertical="center"/>
      <protection locked="0"/>
    </xf>
    <xf numFmtId="0" fontId="9" fillId="4" borderId="9" xfId="1" applyFont="1" applyFill="1" applyBorder="1" applyAlignment="1" applyProtection="1">
      <alignment horizontal="center" vertical="top" wrapText="1"/>
      <protection locked="0"/>
    </xf>
    <xf numFmtId="0" fontId="9" fillId="4" borderId="10" xfId="1" applyFont="1" applyFill="1" applyBorder="1" applyAlignment="1" applyProtection="1">
      <alignment horizontal="center" vertical="top" wrapText="1"/>
      <protection locked="0"/>
    </xf>
    <xf numFmtId="0" fontId="9" fillId="4" borderId="11" xfId="1" applyFont="1" applyFill="1" applyBorder="1" applyAlignment="1" applyProtection="1">
      <alignment horizontal="center" vertical="top" wrapText="1"/>
      <protection locked="0"/>
    </xf>
    <xf numFmtId="0" fontId="1" fillId="0" borderId="7" xfId="1" applyFont="1" applyFill="1" applyBorder="1" applyAlignment="1" applyProtection="1">
      <protection locked="0"/>
    </xf>
    <xf numFmtId="49" fontId="9" fillId="4" borderId="13" xfId="1" applyNumberFormat="1" applyFont="1" applyFill="1" applyBorder="1" applyAlignment="1" applyProtection="1">
      <alignment horizontal="center" vertical="top" wrapText="1"/>
      <protection locked="0"/>
    </xf>
    <xf numFmtId="49" fontId="9" fillId="4" borderId="14" xfId="1" applyNumberFormat="1" applyFont="1" applyFill="1" applyBorder="1" applyAlignment="1" applyProtection="1">
      <alignment horizontal="center" vertical="top" wrapText="1"/>
      <protection locked="0"/>
    </xf>
    <xf numFmtId="49" fontId="9" fillId="4" borderId="15" xfId="1" applyNumberFormat="1" applyFont="1" applyFill="1" applyBorder="1" applyAlignment="1" applyProtection="1">
      <alignment horizontal="center" vertical="top" wrapText="1"/>
      <protection locked="0"/>
    </xf>
    <xf numFmtId="49" fontId="9" fillId="4" borderId="16" xfId="1" applyNumberFormat="1" applyFont="1" applyFill="1" applyBorder="1" applyAlignment="1" applyProtection="1">
      <alignment horizontal="center" vertical="top" wrapText="1"/>
      <protection locked="0"/>
    </xf>
    <xf numFmtId="3" fontId="11" fillId="6" borderId="19" xfId="4" applyNumberFormat="1" applyFont="1" applyFill="1" applyBorder="1" applyAlignment="1" applyProtection="1"/>
    <xf numFmtId="3" fontId="11" fillId="6" borderId="20" xfId="4" applyNumberFormat="1" applyFont="1" applyFill="1" applyBorder="1" applyAlignment="1" applyProtection="1"/>
    <xf numFmtId="3" fontId="11" fillId="6" borderId="21" xfId="4" applyNumberFormat="1" applyFont="1" applyFill="1" applyBorder="1" applyAlignment="1" applyProtection="1"/>
    <xf numFmtId="3" fontId="11" fillId="6" borderId="22" xfId="4" applyNumberFormat="1" applyFont="1" applyFill="1" applyBorder="1" applyAlignment="1" applyProtection="1"/>
    <xf numFmtId="3" fontId="11" fillId="6" borderId="23" xfId="4" applyNumberFormat="1" applyFont="1" applyFill="1" applyBorder="1" applyAlignment="1" applyProtection="1"/>
    <xf numFmtId="0" fontId="1" fillId="0" borderId="7" xfId="1" applyFont="1" applyFill="1" applyBorder="1" applyAlignment="1" applyProtection="1">
      <alignment horizontal="center"/>
      <protection locked="0"/>
    </xf>
    <xf numFmtId="165" fontId="9" fillId="5" borderId="27" xfId="1" applyNumberFormat="1" applyFont="1" applyFill="1" applyBorder="1" applyAlignment="1" applyProtection="1">
      <alignment horizontal="center"/>
    </xf>
    <xf numFmtId="165" fontId="6" fillId="5" borderId="28" xfId="1" applyNumberFormat="1" applyFont="1" applyFill="1" applyBorder="1" applyAlignment="1" applyProtection="1">
      <alignment horizontal="center"/>
    </xf>
    <xf numFmtId="165" fontId="6" fillId="5" borderId="29" xfId="1" applyNumberFormat="1" applyFont="1" applyFill="1" applyBorder="1" applyAlignment="1" applyProtection="1">
      <alignment horizontal="center"/>
    </xf>
    <xf numFmtId="165" fontId="6" fillId="5" borderId="30" xfId="1" applyNumberFormat="1" applyFont="1" applyFill="1" applyBorder="1" applyAlignment="1" applyProtection="1">
      <alignment horizontal="center"/>
    </xf>
    <xf numFmtId="0" fontId="6" fillId="5" borderId="31" xfId="1" applyFont="1" applyFill="1" applyBorder="1" applyAlignment="1" applyProtection="1">
      <alignment horizontal="right"/>
      <protection locked="0"/>
    </xf>
    <xf numFmtId="0" fontId="6" fillId="5" borderId="32" xfId="1" applyFont="1" applyFill="1" applyBorder="1" applyAlignment="1" applyProtection="1">
      <alignment horizontal="right"/>
      <protection locked="0"/>
    </xf>
    <xf numFmtId="165" fontId="9" fillId="5" borderId="28" xfId="1" applyNumberFormat="1" applyFont="1" applyFill="1" applyBorder="1" applyAlignment="1" applyProtection="1">
      <alignment horizontal="center"/>
    </xf>
    <xf numFmtId="165" fontId="9" fillId="5" borderId="30" xfId="1" applyNumberFormat="1" applyFont="1" applyFill="1" applyBorder="1" applyAlignment="1" applyProtection="1">
      <alignment horizontal="center"/>
    </xf>
    <xf numFmtId="0" fontId="1" fillId="0" borderId="7" xfId="1" applyFont="1" applyFill="1" applyBorder="1" applyAlignment="1" applyProtection="1">
      <alignment horizontal="right"/>
      <protection locked="0"/>
    </xf>
    <xf numFmtId="165" fontId="11" fillId="6" borderId="27" xfId="4" applyNumberFormat="1" applyFont="1" applyFill="1" applyBorder="1" applyAlignment="1" applyProtection="1"/>
    <xf numFmtId="165" fontId="11" fillId="6" borderId="28" xfId="4" applyNumberFormat="1" applyFont="1" applyFill="1" applyBorder="1" applyAlignment="1" applyProtection="1"/>
    <xf numFmtId="165" fontId="11" fillId="6" borderId="25" xfId="4" applyNumberFormat="1" applyFont="1" applyFill="1" applyBorder="1" applyAlignment="1" applyProtection="1"/>
    <xf numFmtId="165" fontId="11" fillId="6" borderId="30" xfId="4" applyNumberFormat="1" applyFont="1" applyFill="1" applyBorder="1" applyAlignment="1" applyProtection="1"/>
    <xf numFmtId="165" fontId="9" fillId="5" borderId="25" xfId="1" applyNumberFormat="1" applyFont="1" applyFill="1" applyBorder="1" applyAlignment="1" applyProtection="1">
      <alignment horizontal="center"/>
    </xf>
    <xf numFmtId="165" fontId="9" fillId="5" borderId="27" xfId="5" applyNumberFormat="1" applyFont="1" applyFill="1" applyBorder="1" applyAlignment="1" applyProtection="1">
      <alignment horizontal="center"/>
    </xf>
    <xf numFmtId="165" fontId="6" fillId="5" borderId="28" xfId="5" applyNumberFormat="1" applyFont="1" applyFill="1" applyBorder="1" applyAlignment="1" applyProtection="1">
      <alignment horizontal="center"/>
    </xf>
    <xf numFmtId="165" fontId="6" fillId="5" borderId="29" xfId="5" applyNumberFormat="1" applyFont="1" applyFill="1" applyBorder="1" applyAlignment="1" applyProtection="1">
      <alignment horizontal="center"/>
    </xf>
    <xf numFmtId="165" fontId="9" fillId="5" borderId="33" xfId="5" applyNumberFormat="1" applyFont="1" applyFill="1" applyBorder="1" applyAlignment="1" applyProtection="1">
      <alignment horizontal="center"/>
    </xf>
    <xf numFmtId="0" fontId="1" fillId="0" borderId="34" xfId="1" applyFont="1" applyFill="1" applyBorder="1" applyAlignment="1" applyProtection="1">
      <alignment horizontal="center"/>
      <protection locked="0"/>
    </xf>
    <xf numFmtId="165" fontId="9" fillId="5" borderId="38" xfId="5" applyNumberFormat="1" applyFont="1" applyFill="1" applyBorder="1" applyAlignment="1" applyProtection="1">
      <alignment horizontal="center"/>
    </xf>
    <xf numFmtId="165" fontId="9" fillId="5" borderId="39" xfId="5" applyNumberFormat="1" applyFont="1" applyFill="1" applyBorder="1" applyAlignment="1" applyProtection="1">
      <alignment horizontal="center"/>
    </xf>
    <xf numFmtId="165" fontId="9" fillId="5" borderId="36" xfId="5" applyNumberFormat="1" applyFont="1" applyFill="1" applyBorder="1" applyAlignment="1" applyProtection="1">
      <alignment horizontal="center"/>
    </xf>
    <xf numFmtId="165" fontId="9" fillId="5" borderId="40" xfId="5" applyNumberFormat="1" applyFont="1" applyFill="1" applyBorder="1" applyAlignment="1" applyProtection="1">
      <alignment horizontal="center"/>
    </xf>
    <xf numFmtId="0" fontId="1" fillId="0" borderId="0" xfId="1" applyProtection="1"/>
    <xf numFmtId="0" fontId="6" fillId="0" borderId="0" xfId="1" applyFont="1" applyProtection="1"/>
    <xf numFmtId="0" fontId="12" fillId="0" borderId="0" xfId="1" applyFont="1" applyProtection="1"/>
    <xf numFmtId="0" fontId="13" fillId="0" borderId="0" xfId="6" applyFont="1" applyFill="1" applyBorder="1" applyAlignment="1" applyProtection="1">
      <alignment horizontal="right" vertical="center"/>
    </xf>
    <xf numFmtId="0" fontId="6" fillId="0" borderId="0" xfId="1" applyFont="1" applyFill="1" applyBorder="1" applyProtection="1"/>
    <xf numFmtId="0" fontId="9" fillId="4" borderId="46" xfId="1" applyFont="1" applyFill="1" applyBorder="1" applyAlignment="1" applyProtection="1">
      <alignment vertical="top" wrapText="1"/>
    </xf>
    <xf numFmtId="0" fontId="9" fillId="4" borderId="9" xfId="1" applyFont="1" applyFill="1" applyBorder="1" applyAlignment="1" applyProtection="1">
      <alignment horizontal="center" vertical="top" wrapText="1"/>
    </xf>
    <xf numFmtId="0" fontId="9" fillId="4" borderId="9" xfId="1" applyFont="1" applyFill="1" applyBorder="1" applyAlignment="1" applyProtection="1">
      <alignment horizontal="center" vertical="top" wrapText="1" readingOrder="2"/>
    </xf>
    <xf numFmtId="0" fontId="9" fillId="4" borderId="47" xfId="1" applyFont="1" applyFill="1" applyBorder="1" applyAlignment="1" applyProtection="1">
      <alignment horizontal="center" vertical="top" wrapText="1" readingOrder="2"/>
    </xf>
    <xf numFmtId="0" fontId="9" fillId="4" borderId="48" xfId="1" applyFont="1" applyFill="1" applyBorder="1" applyAlignment="1" applyProtection="1">
      <alignment horizontal="center" vertical="top" wrapText="1" readingOrder="2"/>
    </xf>
    <xf numFmtId="0" fontId="9" fillId="4" borderId="46" xfId="1" applyFont="1" applyFill="1" applyBorder="1" applyAlignment="1" applyProtection="1">
      <alignment horizontal="right" vertical="top" wrapText="1"/>
    </xf>
    <xf numFmtId="166" fontId="9" fillId="4" borderId="50" xfId="1" applyNumberFormat="1" applyFont="1" applyFill="1" applyBorder="1" applyAlignment="1" applyProtection="1">
      <alignment horizontal="center" vertical="top" wrapText="1"/>
    </xf>
    <xf numFmtId="49" fontId="9" fillId="4" borderId="51" xfId="1" applyNumberFormat="1" applyFont="1" applyFill="1" applyBorder="1" applyAlignment="1" applyProtection="1">
      <alignment horizontal="center" vertical="top" wrapText="1"/>
    </xf>
    <xf numFmtId="49" fontId="9" fillId="4" borderId="52" xfId="1" applyNumberFormat="1" applyFont="1" applyFill="1" applyBorder="1" applyAlignment="1" applyProtection="1">
      <alignment horizontal="center" vertical="top" wrapText="1"/>
    </xf>
    <xf numFmtId="49" fontId="9" fillId="4" borderId="48" xfId="1" applyNumberFormat="1" applyFont="1" applyFill="1" applyBorder="1" applyAlignment="1" applyProtection="1">
      <alignment horizontal="center" vertical="top" wrapText="1"/>
    </xf>
    <xf numFmtId="49" fontId="9" fillId="4" borderId="50" xfId="1" applyNumberFormat="1" applyFont="1" applyFill="1" applyBorder="1" applyAlignment="1" applyProtection="1">
      <alignment horizontal="center" vertical="top" wrapText="1"/>
    </xf>
    <xf numFmtId="49" fontId="9" fillId="4" borderId="53" xfId="1" applyNumberFormat="1" applyFont="1" applyFill="1" applyBorder="1" applyAlignment="1" applyProtection="1">
      <alignment horizontal="center" vertical="top" wrapText="1"/>
    </xf>
    <xf numFmtId="0" fontId="6" fillId="5" borderId="49" xfId="1" applyFont="1" applyFill="1" applyBorder="1" applyAlignment="1" applyProtection="1">
      <alignment horizontal="right" vertical="center" wrapText="1"/>
    </xf>
    <xf numFmtId="9" fontId="14" fillId="5" borderId="50" xfId="6" applyNumberFormat="1" applyFont="1" applyFill="1" applyBorder="1" applyAlignment="1" applyProtection="1">
      <alignment horizontal="center" vertical="center" wrapText="1" readingOrder="2"/>
    </xf>
    <xf numFmtId="9" fontId="14" fillId="5" borderId="54" xfId="6" applyNumberFormat="1" applyFont="1" applyFill="1" applyBorder="1" applyAlignment="1" applyProtection="1">
      <alignment horizontal="center" vertical="center" wrapText="1" readingOrder="2"/>
    </xf>
    <xf numFmtId="9" fontId="6" fillId="0" borderId="0" xfId="1" applyNumberFormat="1" applyFont="1" applyProtection="1"/>
    <xf numFmtId="0" fontId="9" fillId="0" borderId="0" xfId="1" applyFont="1" applyAlignment="1" applyProtection="1">
      <alignment horizontal="right" readingOrder="2"/>
    </xf>
    <xf numFmtId="0" fontId="6" fillId="0" borderId="0" xfId="1" applyFont="1" applyAlignment="1" applyProtection="1">
      <alignment horizontal="right" readingOrder="2"/>
    </xf>
    <xf numFmtId="0" fontId="6" fillId="0" borderId="0" xfId="1" applyFont="1"/>
    <xf numFmtId="0" fontId="6" fillId="0" borderId="0" xfId="1" applyFont="1" applyFill="1" applyProtection="1"/>
    <xf numFmtId="0" fontId="9" fillId="4" borderId="10" xfId="1" applyFont="1" applyFill="1" applyBorder="1" applyAlignment="1" applyProtection="1">
      <alignment horizontal="center" vertical="top" wrapText="1" readingOrder="2"/>
    </xf>
    <xf numFmtId="0" fontId="9" fillId="4" borderId="55" xfId="1" applyFont="1" applyFill="1" applyBorder="1" applyAlignment="1" applyProtection="1">
      <alignment horizontal="right" vertical="top" wrapText="1"/>
    </xf>
    <xf numFmtId="49" fontId="9" fillId="4" borderId="43" xfId="1" applyNumberFormat="1" applyFont="1" applyFill="1" applyBorder="1" applyAlignment="1" applyProtection="1">
      <alignment horizontal="center" vertical="top" wrapText="1"/>
    </xf>
    <xf numFmtId="0" fontId="6" fillId="5" borderId="24" xfId="1" applyFont="1" applyFill="1" applyBorder="1" applyAlignment="1" applyProtection="1">
      <alignment horizontal="right"/>
      <protection locked="0"/>
    </xf>
    <xf numFmtId="0" fontId="6" fillId="5" borderId="25" xfId="1" applyFont="1" applyFill="1" applyBorder="1" applyAlignment="1" applyProtection="1">
      <alignment horizontal="right"/>
      <protection locked="0"/>
    </xf>
    <xf numFmtId="0" fontId="6" fillId="5" borderId="26" xfId="1" applyFont="1" applyFill="1" applyBorder="1" applyAlignment="1" applyProtection="1">
      <alignment horizontal="right"/>
      <protection locked="0"/>
    </xf>
    <xf numFmtId="0" fontId="6" fillId="5" borderId="31" xfId="1" applyFont="1" applyFill="1" applyBorder="1" applyAlignment="1" applyProtection="1">
      <alignment horizontal="right"/>
      <protection locked="0"/>
    </xf>
    <xf numFmtId="0" fontId="6" fillId="5" borderId="32" xfId="1" applyFont="1" applyFill="1" applyBorder="1" applyAlignment="1" applyProtection="1">
      <alignment horizontal="right"/>
      <protection locked="0"/>
    </xf>
    <xf numFmtId="0" fontId="6" fillId="5" borderId="29" xfId="1" applyFont="1" applyFill="1" applyBorder="1" applyAlignment="1" applyProtection="1">
      <alignment horizontal="right"/>
      <protection locked="0"/>
    </xf>
    <xf numFmtId="0" fontId="6" fillId="5" borderId="35" xfId="1" applyFont="1" applyFill="1" applyBorder="1" applyAlignment="1" applyProtection="1">
      <alignment horizontal="right"/>
      <protection locked="0"/>
    </xf>
    <xf numFmtId="0" fontId="6" fillId="5" borderId="36" xfId="1" applyFont="1" applyFill="1" applyBorder="1" applyAlignment="1" applyProtection="1">
      <alignment horizontal="right"/>
      <protection locked="0"/>
    </xf>
    <xf numFmtId="0" fontId="6" fillId="5" borderId="37" xfId="1" applyFont="1" applyFill="1" applyBorder="1" applyAlignment="1" applyProtection="1">
      <alignment horizontal="right"/>
      <protection locked="0"/>
    </xf>
    <xf numFmtId="0" fontId="10" fillId="5" borderId="31" xfId="1" applyFont="1" applyFill="1" applyBorder="1" applyAlignment="1" applyProtection="1">
      <alignment horizontal="right"/>
      <protection locked="0"/>
    </xf>
    <xf numFmtId="0" fontId="10" fillId="5" borderId="32" xfId="1" applyFont="1" applyFill="1" applyBorder="1" applyAlignment="1" applyProtection="1">
      <alignment horizontal="right"/>
      <protection locked="0"/>
    </xf>
    <xf numFmtId="0" fontId="10" fillId="5" borderId="24" xfId="1" applyFont="1" applyFill="1" applyBorder="1" applyAlignment="1" applyProtection="1">
      <alignment horizontal="right"/>
      <protection locked="0"/>
    </xf>
    <xf numFmtId="0" fontId="10" fillId="5" borderId="25" xfId="1" applyFont="1" applyFill="1" applyBorder="1" applyAlignment="1" applyProtection="1">
      <alignment horizontal="right"/>
      <protection locked="0"/>
    </xf>
    <xf numFmtId="0" fontId="10" fillId="5" borderId="26" xfId="1" applyFont="1" applyFill="1" applyBorder="1" applyAlignment="1" applyProtection="1">
      <alignment horizontal="right"/>
      <protection locked="0"/>
    </xf>
    <xf numFmtId="0" fontId="7" fillId="4" borderId="2" xfId="1" applyFont="1" applyFill="1" applyBorder="1" applyAlignment="1" applyProtection="1">
      <alignment horizontal="center" vertical="center"/>
      <protection locked="0"/>
    </xf>
    <xf numFmtId="0" fontId="7" fillId="4" borderId="3" xfId="1" applyFont="1" applyFill="1" applyBorder="1" applyAlignment="1" applyProtection="1">
      <alignment horizontal="center" vertical="center"/>
      <protection locked="0"/>
    </xf>
    <xf numFmtId="0" fontId="7" fillId="4" borderId="0" xfId="1" applyFont="1" applyFill="1" applyBorder="1" applyAlignment="1" applyProtection="1">
      <alignment horizontal="center" vertical="center"/>
      <protection locked="0"/>
    </xf>
    <xf numFmtId="0" fontId="7" fillId="4" borderId="12" xfId="1" applyFont="1" applyFill="1" applyBorder="1" applyAlignment="1" applyProtection="1">
      <alignment horizontal="center" vertical="center"/>
      <protection locked="0"/>
    </xf>
    <xf numFmtId="0" fontId="8" fillId="4" borderId="4" xfId="1" applyFont="1" applyFill="1" applyBorder="1" applyAlignment="1" applyProtection="1">
      <alignment horizontal="center" vertical="center"/>
      <protection locked="0"/>
    </xf>
    <xf numFmtId="0" fontId="8" fillId="4" borderId="5" xfId="1" applyFont="1" applyFill="1" applyBorder="1" applyAlignment="1" applyProtection="1">
      <alignment horizontal="center" vertical="center"/>
      <protection locked="0"/>
    </xf>
    <xf numFmtId="0" fontId="8" fillId="4" borderId="6" xfId="1" applyFont="1" applyFill="1" applyBorder="1" applyAlignment="1" applyProtection="1">
      <alignment horizontal="center" vertical="center"/>
      <protection locked="0"/>
    </xf>
    <xf numFmtId="0" fontId="10" fillId="5" borderId="17" xfId="1" applyFont="1" applyFill="1" applyBorder="1" applyAlignment="1" applyProtection="1">
      <alignment horizontal="right"/>
      <protection locked="0"/>
    </xf>
    <xf numFmtId="0" fontId="10" fillId="5" borderId="18" xfId="1" applyFont="1" applyFill="1" applyBorder="1" applyAlignment="1" applyProtection="1">
      <alignment horizontal="right"/>
      <protection locked="0"/>
    </xf>
    <xf numFmtId="0" fontId="7" fillId="4" borderId="41" xfId="1" applyFont="1" applyFill="1" applyBorder="1" applyAlignment="1" applyProtection="1">
      <alignment horizontal="center" vertical="center" wrapText="1"/>
    </xf>
    <xf numFmtId="0" fontId="7" fillId="4" borderId="45" xfId="1" applyFont="1" applyFill="1" applyBorder="1" applyAlignment="1" applyProtection="1">
      <alignment horizontal="center" vertical="center" wrapText="1"/>
    </xf>
    <xf numFmtId="0" fontId="7" fillId="4" borderId="49" xfId="1" applyFont="1" applyFill="1" applyBorder="1" applyAlignment="1" applyProtection="1">
      <alignment horizontal="center" vertical="center" wrapText="1"/>
    </xf>
    <xf numFmtId="0" fontId="9" fillId="4" borderId="42" xfId="1" applyFont="1" applyFill="1" applyBorder="1" applyAlignment="1" applyProtection="1">
      <alignment horizontal="center" vertical="top" wrapText="1"/>
    </xf>
    <xf numFmtId="0" fontId="9" fillId="4" borderId="43" xfId="1" applyFont="1" applyFill="1" applyBorder="1" applyAlignment="1" applyProtection="1">
      <alignment horizontal="center" vertical="top" wrapText="1"/>
    </xf>
    <xf numFmtId="0" fontId="9" fillId="4" borderId="44" xfId="1" applyFont="1" applyFill="1" applyBorder="1" applyAlignment="1" applyProtection="1">
      <alignment horizontal="center" vertical="top" wrapText="1"/>
    </xf>
    <xf numFmtId="0" fontId="6" fillId="0" borderId="0" xfId="1" applyFont="1" applyAlignment="1">
      <alignment horizontal="right" wrapText="1" readingOrder="2"/>
    </xf>
    <xf numFmtId="0" fontId="6" fillId="0" borderId="0" xfId="1" applyFont="1" applyAlignment="1" applyProtection="1">
      <alignment horizontal="right" wrapText="1" readingOrder="2"/>
    </xf>
    <xf numFmtId="0" fontId="9" fillId="0" borderId="0" xfId="1" applyFont="1" applyAlignment="1">
      <alignment horizontal="right" readingOrder="2"/>
    </xf>
  </cellXfs>
  <cellStyles count="8">
    <cellStyle name="Comma_~4758153" xfId="4"/>
    <cellStyle name="Normal" xfId="0" builtinId="0"/>
    <cellStyle name="Normal 2" xfId="1"/>
    <cellStyle name="Normal 3" xfId="7"/>
    <cellStyle name="Normal_Aform4v2" xfId="2"/>
    <cellStyle name="Normal_Aform4v2 2" xfId="6"/>
    <cellStyle name="Percent 2" xfId="5"/>
    <cellStyle name="היפר-קישור" xfId="3"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2.xml"/><Relationship Id="rId10" Type="http://schemas.openxmlformats.org/officeDocument/2006/relationships/customXml" Target="../customXml/item1.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ozar.mof.gov.il/DOCUME~1/SHOHAD/LOCALS~1/Temp/notes4DFC0C/2010-244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haye/AppData/Local/Microsoft/Windows/Temporary%20Internet%20Files/Content.Outlook/SDVLEYLL/netunim_512262577_20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גליון עזר"/>
      <sheetName val="רשימת גופים 2009"/>
      <sheetName val="נספח א4"/>
      <sheetName val="נספח א5"/>
      <sheetName val="נספח ב4"/>
      <sheetName val="נספח ב5"/>
    </sheetNames>
    <sheetDataSet>
      <sheetData sheetId="0" refreshError="1"/>
      <sheetData sheetId="1" refreshError="1"/>
      <sheetData sheetId="2" refreshError="1"/>
      <sheetData sheetId="3" refreshError="1"/>
      <sheetData sheetId="4" refreshError="1"/>
      <sheetData sheetId="5" refreshError="1">
        <row r="8">
          <cell r="C8" t="str">
            <v>סה"כ</v>
          </cell>
        </row>
      </sheetData>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סבר למילוי"/>
      <sheetName val="הוראות"/>
      <sheetName val="רשימת גופים"/>
      <sheetName val="כללי א1"/>
      <sheetName val=" בריאות א2"/>
      <sheetName val=" פנסיוני א3"/>
      <sheetName val="נספח א4 - G"/>
      <sheetName val="נספח א4 - P"/>
      <sheetName val="נספח א4 - B"/>
      <sheetName val="נספח א5 - G"/>
      <sheetName val="נספח א5 - P"/>
      <sheetName val="נספח א5 - B"/>
      <sheetName val="כללי ב1"/>
      <sheetName val="  בריאות ב2"/>
      <sheetName val=" פנסיוני ב3"/>
      <sheetName val="נספח ב4 - G"/>
      <sheetName val="נספח ב4 - P"/>
      <sheetName val="נספח ב4 - B"/>
      <sheetName val="נספח ב5 - G"/>
      <sheetName val="נספח ב5 - P"/>
      <sheetName val="נספח ב5 - B"/>
      <sheetName val="ג-דוגמה"/>
    </sheetNames>
    <sheetDataSet>
      <sheetData sheetId="0"/>
      <sheetData sheetId="1">
        <row r="13">
          <cell r="B13" t="str">
            <v>מנוף ניהול קרנות פנסיה בע"מ</v>
          </cell>
          <cell r="F13">
            <v>2014</v>
          </cell>
          <cell r="Z13" t="str">
            <v xml:space="preserve">הנתונים ביחידות בודדות לשנת </v>
          </cell>
        </row>
        <row r="29">
          <cell r="B29" t="str">
            <v>נספח ב3 מדדי תביעות בקצבת נכות (א.כ.ע), ריסק מוות וקצבת שארים</v>
          </cell>
        </row>
        <row r="31">
          <cell r="B31" t="str">
            <v>נספח ב4 - מדדי בקשות למשיכת כספים או לקבלת קצבת זקנה (פנסיה)</v>
          </cell>
        </row>
        <row r="34">
          <cell r="B34" t="str">
            <v>נספח ב5 - מדדי בקשות להעברת כספים בין קופות גמל או בין מסלולי השקעה (פנסיה)</v>
          </cell>
        </row>
      </sheetData>
      <sheetData sheetId="2"/>
      <sheetData sheetId="3"/>
      <sheetData sheetId="4"/>
      <sheetData sheetId="5">
        <row r="12">
          <cell r="D12">
            <v>8</v>
          </cell>
          <cell r="E12">
            <v>4</v>
          </cell>
          <cell r="F12">
            <v>21</v>
          </cell>
          <cell r="G12">
            <v>9</v>
          </cell>
          <cell r="H12">
            <v>3</v>
          </cell>
          <cell r="AB12">
            <v>20</v>
          </cell>
          <cell r="AC12">
            <v>4</v>
          </cell>
          <cell r="AD12">
            <v>9</v>
          </cell>
          <cell r="AE12">
            <v>3</v>
          </cell>
          <cell r="AF12">
            <v>5</v>
          </cell>
        </row>
        <row r="13">
          <cell r="D13">
            <v>15</v>
          </cell>
          <cell r="E13">
            <v>6</v>
          </cell>
          <cell r="F13">
            <v>14</v>
          </cell>
          <cell r="G13">
            <v>6</v>
          </cell>
          <cell r="H13">
            <v>9</v>
          </cell>
          <cell r="AB13">
            <v>2</v>
          </cell>
        </row>
        <row r="16">
          <cell r="C16">
            <v>95</v>
          </cell>
          <cell r="I16">
            <v>0</v>
          </cell>
          <cell r="O16">
            <v>0</v>
          </cell>
          <cell r="U16">
            <v>0</v>
          </cell>
          <cell r="AA16">
            <v>43</v>
          </cell>
        </row>
        <row r="21">
          <cell r="C21">
            <v>0</v>
          </cell>
          <cell r="I21">
            <v>0</v>
          </cell>
          <cell r="O21">
            <v>0</v>
          </cell>
          <cell r="U21">
            <v>0</v>
          </cell>
          <cell r="AA21">
            <v>0</v>
          </cell>
        </row>
        <row r="27">
          <cell r="C27">
            <v>0</v>
          </cell>
          <cell r="I27">
            <v>0</v>
          </cell>
          <cell r="O27">
            <v>0</v>
          </cell>
          <cell r="U27">
            <v>0</v>
          </cell>
          <cell r="AA27">
            <v>0</v>
          </cell>
        </row>
      </sheetData>
      <sheetData sheetId="6"/>
      <sheetData sheetId="7">
        <row r="14">
          <cell r="D14">
            <v>1574</v>
          </cell>
          <cell r="E14">
            <v>42</v>
          </cell>
          <cell r="F14">
            <v>69</v>
          </cell>
          <cell r="G14">
            <v>119</v>
          </cell>
          <cell r="H14">
            <v>146</v>
          </cell>
          <cell r="I14">
            <v>475</v>
          </cell>
          <cell r="J14">
            <v>723</v>
          </cell>
          <cell r="K14">
            <v>15</v>
          </cell>
          <cell r="L14">
            <v>8</v>
          </cell>
          <cell r="O14">
            <v>2</v>
          </cell>
          <cell r="Q14">
            <v>5</v>
          </cell>
        </row>
      </sheetData>
      <sheetData sheetId="8"/>
      <sheetData sheetId="9"/>
      <sheetData sheetId="10">
        <row r="14">
          <cell r="D14">
            <v>1776</v>
          </cell>
          <cell r="E14">
            <v>20</v>
          </cell>
          <cell r="F14">
            <v>1054</v>
          </cell>
          <cell r="G14">
            <v>475</v>
          </cell>
          <cell r="H14">
            <v>177</v>
          </cell>
          <cell r="I14">
            <v>21</v>
          </cell>
          <cell r="J14">
            <v>29</v>
          </cell>
          <cell r="K14">
            <v>3264</v>
          </cell>
          <cell r="L14">
            <v>2743</v>
          </cell>
          <cell r="M14">
            <v>409</v>
          </cell>
          <cell r="N14">
            <v>81</v>
          </cell>
          <cell r="O14">
            <v>12</v>
          </cell>
          <cell r="P14">
            <v>3</v>
          </cell>
          <cell r="Q14">
            <v>16</v>
          </cell>
          <cell r="R14">
            <v>0</v>
          </cell>
        </row>
      </sheetData>
      <sheetData sheetId="11"/>
      <sheetData sheetId="12"/>
      <sheetData sheetId="13"/>
      <sheetData sheetId="14"/>
      <sheetData sheetId="15"/>
      <sheetData sheetId="16"/>
      <sheetData sheetId="17"/>
      <sheetData sheetId="18"/>
      <sheetData sheetId="19"/>
      <sheetData sheetId="20"/>
      <sheetData sheetId="21"/>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5"/>
  <sheetViews>
    <sheetView rightToLeft="1" workbookViewId="0">
      <selection sqref="A1:V25"/>
    </sheetView>
  </sheetViews>
  <sheetFormatPr defaultRowHeight="14.25" x14ac:dyDescent="0.2"/>
  <sheetData>
    <row r="1" spans="1:22" ht="18.75" x14ac:dyDescent="0.3">
      <c r="A1" s="1"/>
      <c r="B1" s="2" t="str">
        <f>[2]הוראות!B29</f>
        <v>נספח ב3 מדדי תביעות בקצבת נכות (א.כ.ע), ריסק מוות וקצבת שארים</v>
      </c>
      <c r="C1" s="1"/>
      <c r="D1" s="1"/>
      <c r="E1" s="1"/>
      <c r="F1" s="1"/>
      <c r="G1" s="1"/>
      <c r="H1" s="1"/>
      <c r="I1" s="1"/>
      <c r="J1" s="1"/>
      <c r="K1" s="1"/>
      <c r="L1" s="1"/>
      <c r="M1" s="1"/>
      <c r="N1" s="1"/>
      <c r="O1" s="1"/>
      <c r="P1" s="1"/>
      <c r="Q1" s="1"/>
      <c r="R1" s="1"/>
      <c r="S1" s="1"/>
      <c r="T1" s="1"/>
      <c r="U1" s="1"/>
      <c r="V1" s="1"/>
    </row>
    <row r="2" spans="1:22" ht="20.25" x14ac:dyDescent="0.2">
      <c r="A2" s="1"/>
      <c r="B2" s="3" t="str">
        <f>[2]הוראות!B13</f>
        <v>מנוף ניהול קרנות פנסיה בע"מ</v>
      </c>
      <c r="C2" s="1"/>
      <c r="D2" s="1"/>
      <c r="E2" s="1"/>
      <c r="F2" s="1"/>
      <c r="G2" s="1"/>
      <c r="H2" s="1"/>
      <c r="I2" s="1"/>
      <c r="J2" s="1"/>
      <c r="K2" s="1"/>
      <c r="L2" s="1"/>
      <c r="M2" s="1"/>
      <c r="N2" s="1"/>
      <c r="O2" s="1"/>
      <c r="P2" s="1"/>
      <c r="Q2" s="1"/>
      <c r="R2" s="1"/>
      <c r="S2" s="1"/>
      <c r="T2" s="1"/>
      <c r="U2" s="1"/>
      <c r="V2" s="1"/>
    </row>
    <row r="3" spans="1:22" ht="18.75" x14ac:dyDescent="0.3">
      <c r="A3" s="4"/>
      <c r="B3" s="5" t="str">
        <f>CONCATENATE([2]הוראות!Z13,[2]הוראות!F13)</f>
        <v>הנתונים ביחידות בודדות לשנת 2014</v>
      </c>
      <c r="C3" s="4"/>
      <c r="D3" s="4"/>
      <c r="E3" s="4"/>
      <c r="F3" s="4"/>
      <c r="G3" s="4"/>
      <c r="H3" s="4"/>
      <c r="I3" s="4"/>
      <c r="J3" s="4"/>
      <c r="K3" s="4"/>
      <c r="L3" s="4"/>
      <c r="M3" s="4"/>
      <c r="N3" s="4"/>
      <c r="O3" s="4"/>
      <c r="P3" s="4"/>
      <c r="Q3" s="4"/>
      <c r="R3" s="4"/>
      <c r="S3" s="4"/>
      <c r="T3" s="1"/>
      <c r="U3" s="1"/>
      <c r="V3" s="1"/>
    </row>
    <row r="4" spans="1:22" ht="18.75" x14ac:dyDescent="0.3">
      <c r="A4" s="6"/>
      <c r="B4" s="7" t="s">
        <v>0</v>
      </c>
      <c r="C4" s="1"/>
      <c r="D4" s="1"/>
      <c r="E4" s="1"/>
      <c r="F4" s="1"/>
      <c r="G4" s="1"/>
      <c r="H4" s="1"/>
      <c r="I4" s="1"/>
      <c r="J4" s="1"/>
      <c r="K4" s="1"/>
      <c r="L4" s="1"/>
      <c r="M4" s="1"/>
      <c r="N4" s="1"/>
      <c r="O4" s="1"/>
      <c r="P4" s="1"/>
      <c r="Q4" s="1"/>
      <c r="R4" s="1"/>
      <c r="S4" s="1"/>
      <c r="T4" s="1"/>
      <c r="U4" s="1"/>
      <c r="V4" s="1"/>
    </row>
    <row r="5" spans="1:22" x14ac:dyDescent="0.2">
      <c r="A5" s="1"/>
      <c r="B5" s="1"/>
      <c r="C5" s="1"/>
      <c r="D5" s="1"/>
      <c r="E5" s="1"/>
      <c r="F5" s="1"/>
      <c r="G5" s="1"/>
      <c r="H5" s="1"/>
      <c r="I5" s="1"/>
      <c r="J5" s="1"/>
      <c r="K5" s="1"/>
      <c r="L5" s="1"/>
      <c r="M5" s="1"/>
      <c r="N5" s="1"/>
      <c r="O5" s="1"/>
      <c r="P5" s="1"/>
      <c r="Q5" s="1"/>
      <c r="R5" s="1"/>
      <c r="S5" s="1"/>
      <c r="T5" s="1"/>
      <c r="U5" s="1"/>
      <c r="V5" s="1"/>
    </row>
    <row r="6" spans="1:22" ht="15" thickBot="1" x14ac:dyDescent="0.25">
      <c r="A6" s="1"/>
      <c r="B6" s="1"/>
      <c r="C6" s="1"/>
      <c r="D6" s="1"/>
      <c r="E6" s="1"/>
      <c r="F6" s="1"/>
      <c r="G6" s="1"/>
      <c r="H6" s="1"/>
      <c r="I6" s="1"/>
      <c r="J6" s="1"/>
      <c r="K6" s="1"/>
      <c r="L6" s="1"/>
      <c r="M6" s="1"/>
      <c r="N6" s="1"/>
      <c r="O6" s="1"/>
      <c r="P6" s="1"/>
      <c r="Q6" s="1"/>
      <c r="R6" s="1"/>
      <c r="S6" s="1"/>
      <c r="T6" s="1"/>
      <c r="U6" s="1"/>
      <c r="V6" s="1"/>
    </row>
    <row r="7" spans="1:22" x14ac:dyDescent="0.2">
      <c r="A7" s="8"/>
      <c r="B7" s="90" t="s">
        <v>1</v>
      </c>
      <c r="C7" s="91"/>
      <c r="D7" s="91"/>
      <c r="E7" s="94" t="s">
        <v>2</v>
      </c>
      <c r="F7" s="95"/>
      <c r="G7" s="95"/>
      <c r="H7" s="95"/>
      <c r="I7" s="95"/>
      <c r="J7" s="96"/>
      <c r="K7" s="94" t="s">
        <v>3</v>
      </c>
      <c r="L7" s="95"/>
      <c r="M7" s="95"/>
      <c r="N7" s="95"/>
      <c r="O7" s="95"/>
      <c r="P7" s="96"/>
      <c r="Q7" s="94" t="s">
        <v>4</v>
      </c>
      <c r="R7" s="95"/>
      <c r="S7" s="95"/>
      <c r="T7" s="95"/>
      <c r="U7" s="95"/>
      <c r="V7" s="96"/>
    </row>
    <row r="8" spans="1:22" ht="25.5" x14ac:dyDescent="0.2">
      <c r="A8" s="9"/>
      <c r="B8" s="92"/>
      <c r="C8" s="92"/>
      <c r="D8" s="92"/>
      <c r="E8" s="10" t="s">
        <v>5</v>
      </c>
      <c r="F8" s="11" t="s">
        <v>6</v>
      </c>
      <c r="G8" s="11" t="s">
        <v>7</v>
      </c>
      <c r="H8" s="11" t="s">
        <v>8</v>
      </c>
      <c r="I8" s="11" t="s">
        <v>9</v>
      </c>
      <c r="J8" s="12" t="s">
        <v>10</v>
      </c>
      <c r="K8" s="10" t="s">
        <v>5</v>
      </c>
      <c r="L8" s="11" t="s">
        <v>6</v>
      </c>
      <c r="M8" s="11" t="s">
        <v>7</v>
      </c>
      <c r="N8" s="11" t="s">
        <v>8</v>
      </c>
      <c r="O8" s="11" t="s">
        <v>9</v>
      </c>
      <c r="P8" s="12" t="s">
        <v>10</v>
      </c>
      <c r="Q8" s="10" t="s">
        <v>5</v>
      </c>
      <c r="R8" s="11" t="s">
        <v>6</v>
      </c>
      <c r="S8" s="11" t="s">
        <v>7</v>
      </c>
      <c r="T8" s="11" t="s">
        <v>8</v>
      </c>
      <c r="U8" s="11" t="s">
        <v>9</v>
      </c>
      <c r="V8" s="13" t="s">
        <v>10</v>
      </c>
    </row>
    <row r="9" spans="1:22" ht="15" thickBot="1" x14ac:dyDescent="0.25">
      <c r="A9" s="14"/>
      <c r="B9" s="93"/>
      <c r="C9" s="93"/>
      <c r="D9" s="93"/>
      <c r="E9" s="15" t="s">
        <v>11</v>
      </c>
      <c r="F9" s="16" t="s">
        <v>12</v>
      </c>
      <c r="G9" s="17" t="s">
        <v>13</v>
      </c>
      <c r="H9" s="17" t="s">
        <v>14</v>
      </c>
      <c r="I9" s="17" t="s">
        <v>15</v>
      </c>
      <c r="J9" s="18" t="s">
        <v>16</v>
      </c>
      <c r="K9" s="15" t="s">
        <v>17</v>
      </c>
      <c r="L9" s="16" t="s">
        <v>18</v>
      </c>
      <c r="M9" s="17" t="s">
        <v>19</v>
      </c>
      <c r="N9" s="17" t="s">
        <v>20</v>
      </c>
      <c r="O9" s="17" t="s">
        <v>21</v>
      </c>
      <c r="P9" s="18" t="s">
        <v>22</v>
      </c>
      <c r="Q9" s="15" t="s">
        <v>23</v>
      </c>
      <c r="R9" s="16" t="s">
        <v>24</v>
      </c>
      <c r="S9" s="17" t="s">
        <v>25</v>
      </c>
      <c r="T9" s="17" t="s">
        <v>26</v>
      </c>
      <c r="U9" s="17" t="s">
        <v>27</v>
      </c>
      <c r="V9" s="18" t="s">
        <v>28</v>
      </c>
    </row>
    <row r="10" spans="1:22" x14ac:dyDescent="0.2">
      <c r="A10" s="14" t="s">
        <v>29</v>
      </c>
      <c r="B10" s="97" t="s">
        <v>30</v>
      </c>
      <c r="C10" s="98"/>
      <c r="D10" s="98"/>
      <c r="E10" s="19"/>
      <c r="F10" s="20"/>
      <c r="G10" s="21"/>
      <c r="H10" s="21"/>
      <c r="I10" s="21"/>
      <c r="J10" s="22"/>
      <c r="K10" s="19"/>
      <c r="L10" s="20"/>
      <c r="M10" s="21"/>
      <c r="N10" s="21"/>
      <c r="O10" s="21"/>
      <c r="P10" s="22"/>
      <c r="Q10" s="19"/>
      <c r="R10" s="20"/>
      <c r="S10" s="21"/>
      <c r="T10" s="21"/>
      <c r="U10" s="21"/>
      <c r="V10" s="23"/>
    </row>
    <row r="11" spans="1:22" x14ac:dyDescent="0.2">
      <c r="A11" s="24">
        <v>3</v>
      </c>
      <c r="B11" s="76" t="s">
        <v>31</v>
      </c>
      <c r="C11" s="77"/>
      <c r="D11" s="78"/>
      <c r="E11" s="25">
        <f>SUM(F11:J11)</f>
        <v>0.47368421052631576</v>
      </c>
      <c r="F11" s="26">
        <f>IF('[2] פנסיוני א3'!D12+'[2] פנסיוני א3'!J12=0,0,('[2] פנסיוני א3'!D12+'[2] פנסיוני א3'!J12)/('[2] פנסיוני א3'!$C$16+'[2] פנסיוני א3'!$I$16))</f>
        <v>8.4210526315789472E-2</v>
      </c>
      <c r="G11" s="26">
        <f>IF('[2] פנסיוני א3'!E12+'[2] פנסיוני א3'!K12=0,0,('[2] פנסיוני א3'!E12+'[2] פנסיוני א3'!K12)/('[2] פנסיוני א3'!$C$16+'[2] פנסיוני א3'!$I$16))</f>
        <v>4.2105263157894736E-2</v>
      </c>
      <c r="H11" s="26">
        <f>IF('[2] פנסיוני א3'!F12+'[2] פנסיוני א3'!L12=0,0,('[2] פנסיוני א3'!F12+'[2] פנסיוני א3'!L12)/('[2] פנסיוני א3'!$C$16+'[2] פנסיוני א3'!$I$16))</f>
        <v>0.22105263157894736</v>
      </c>
      <c r="I11" s="26">
        <f>IF('[2] פנסיוני א3'!G12+'[2] פנסיוני א3'!M12=0,0,('[2] פנסיוני א3'!G12+'[2] פנסיוני א3'!M12)/('[2] פנסיוני א3'!$C$16+'[2] פנסיוני א3'!$I$16))</f>
        <v>9.4736842105263161E-2</v>
      </c>
      <c r="J11" s="27">
        <f>IF('[2] פנסיוני א3'!H12+'[2] פנסיוני א3'!N12=0,0,('[2] פנסיוני א3'!H12+'[2] פנסיוני א3'!N12)/('[2] פנסיוני א3'!$C$16+'[2] פנסיוני א3'!$I$16))</f>
        <v>3.1578947368421054E-2</v>
      </c>
      <c r="K11" s="25">
        <f>SUM(L11:P11)</f>
        <v>0</v>
      </c>
      <c r="L11" s="26">
        <f>IF('[2] פנסיוני א3'!P12+'[2] פנסיוני א3'!V12=0,0,('[2] פנסיוני א3'!P12+'[2] פנסיוני א3'!V12)/('[2] פנסיוני א3'!$O$16+'[2] פנסיוני א3'!$U$16))</f>
        <v>0</v>
      </c>
      <c r="M11" s="26">
        <f>IF('[2] פנסיוני א3'!Q12+'[2] פנסיוני א3'!W12=0,0,('[2] פנסיוני א3'!Q12+'[2] פנסיוני א3'!W12)/('[2] פנסיוני א3'!$O$16+'[2] פנסיוני א3'!$U$16))</f>
        <v>0</v>
      </c>
      <c r="N11" s="26">
        <f>IF('[2] פנסיוני א3'!R12+'[2] פנסיוני א3'!X12=0,0,('[2] פנסיוני א3'!R12+'[2] פנסיוני א3'!X12)/('[2] פנסיוני א3'!$O$16+'[2] פנסיוני א3'!$U$16))</f>
        <v>0</v>
      </c>
      <c r="O11" s="26">
        <f>IF('[2] פנסיוני א3'!S12+'[2] פנסיוני א3'!Y12=0,0,('[2] פנסיוני א3'!S12+'[2] פנסיוני א3'!Y12)/('[2] פנסיוני א3'!$O$16+'[2] פנסיוני א3'!$U$16))</f>
        <v>0</v>
      </c>
      <c r="P11" s="27">
        <f>IF('[2] פנסיוני א3'!T12+'[2] פנסיוני א3'!Z12=0,0,('[2] פנסיוני א3'!T12+'[2] פנסיוני א3'!Z12)/('[2] פנסיוני א3'!$O$16+'[2] פנסיוני א3'!$U$16))</f>
        <v>0</v>
      </c>
      <c r="Q11" s="25">
        <f>SUM(R11:V11)</f>
        <v>0.95348837209302328</v>
      </c>
      <c r="R11" s="26">
        <f>IF('[2] פנסיוני א3'!AB12=0,0,('[2] פנסיוני א3'!AB12/'[2] פנסיוני א3'!$AA$16))</f>
        <v>0.46511627906976744</v>
      </c>
      <c r="S11" s="26">
        <f>IF('[2] פנסיוני א3'!AC12=0,0,('[2] פנסיוני א3'!AC12/'[2] פנסיוני א3'!$AA$16))</f>
        <v>9.3023255813953487E-2</v>
      </c>
      <c r="T11" s="26">
        <f>IF('[2] פנסיוני א3'!AD12=0,0,('[2] פנסיוני א3'!AD12/'[2] פנסיוני א3'!$AA$16))</f>
        <v>0.20930232558139536</v>
      </c>
      <c r="U11" s="26">
        <f>IF('[2] פנסיוני א3'!AE12=0,0,('[2] פנסיוני א3'!AE12/'[2] פנסיוני א3'!$AA$16))</f>
        <v>6.9767441860465115E-2</v>
      </c>
      <c r="V11" s="28">
        <f>IF('[2] פנסיוני א3'!AF12=0,0,('[2] פנסיוני א3'!AF12/'[2] פנסיוני א3'!$AA$16))</f>
        <v>0.11627906976744186</v>
      </c>
    </row>
    <row r="12" spans="1:22" x14ac:dyDescent="0.2">
      <c r="A12" s="24">
        <v>4</v>
      </c>
      <c r="B12" s="76" t="s">
        <v>32</v>
      </c>
      <c r="C12" s="77"/>
      <c r="D12" s="78"/>
      <c r="E12" s="25">
        <f>SUM(F12:J12)</f>
        <v>0.52631578947368418</v>
      </c>
      <c r="F12" s="26">
        <f>IF('[2] פנסיוני א3'!D13+'[2] פנסיוני א3'!J13=0,0,('[2] פנסיוני א3'!D13+'[2] פנסיוני א3'!J13)/('[2] פנסיוני א3'!$C$16+'[2] פנסיוני א3'!$I$16))</f>
        <v>0.15789473684210525</v>
      </c>
      <c r="G12" s="26">
        <f>IF('[2] פנסיוני א3'!E13+'[2] פנסיוני א3'!K13=0,0,('[2] פנסיוני א3'!E13+'[2] פנסיוני א3'!K13)/('[2] פנסיוני א3'!$C$16+'[2] פנסיוני א3'!$I$16))</f>
        <v>6.3157894736842107E-2</v>
      </c>
      <c r="H12" s="26">
        <f>IF('[2] פנסיוני א3'!F13+'[2] פנסיוני א3'!L13=0,0,('[2] פנסיוני א3'!F13+'[2] פנסיוני א3'!L13)/('[2] פנסיוני א3'!$C$16+'[2] פנסיוני א3'!$I$16))</f>
        <v>0.14736842105263157</v>
      </c>
      <c r="I12" s="26">
        <f>IF('[2] פנסיוני א3'!G13+'[2] פנסיוני א3'!M13=0,0,('[2] פנסיוני א3'!G13+'[2] פנסיוני א3'!M13)/('[2] פנסיוני א3'!$C$16+'[2] פנסיוני א3'!$I$16))</f>
        <v>6.3157894736842107E-2</v>
      </c>
      <c r="J12" s="27">
        <f>IF('[2] פנסיוני א3'!H13+'[2] פנסיוני א3'!N13=0,0,('[2] פנסיוני א3'!H13+'[2] פנסיוני א3'!N13)/('[2] פנסיוני א3'!$C$16+'[2] פנסיוני א3'!$I$16))</f>
        <v>9.4736842105263161E-2</v>
      </c>
      <c r="K12" s="25">
        <f>SUM(L12:P12)</f>
        <v>0</v>
      </c>
      <c r="L12" s="26">
        <f>IF('[2] פנסיוני א3'!P13+'[2] פנסיוני א3'!V13=0,0,('[2] פנסיוני א3'!P13+'[2] פנסיוני א3'!V13)/('[2] פנסיוני א3'!$O$16+'[2] פנסיוני א3'!$U$16))</f>
        <v>0</v>
      </c>
      <c r="M12" s="26">
        <f>IF('[2] פנסיוני א3'!Q13+'[2] פנסיוני א3'!W13=0,0,('[2] פנסיוני א3'!Q13+'[2] פנסיוני א3'!W13)/('[2] פנסיוני א3'!$O$16+'[2] פנסיוני א3'!$U$16))</f>
        <v>0</v>
      </c>
      <c r="N12" s="26">
        <f>IF('[2] פנסיוני א3'!R13+'[2] פנסיוני א3'!X13=0,0,('[2] פנסיוני א3'!R13+'[2] פנסיוני א3'!X13)/('[2] פנסיוני א3'!$O$16+'[2] פנסיוני א3'!$U$16))</f>
        <v>0</v>
      </c>
      <c r="O12" s="26">
        <f>IF('[2] פנסיוני א3'!S13+'[2] פנסיוני א3'!Y13=0,0,('[2] פנסיוני א3'!S13+'[2] פנסיוני א3'!Y13)/('[2] פנסיוני א3'!$O$16+'[2] פנסיוני א3'!$U$16))</f>
        <v>0</v>
      </c>
      <c r="P12" s="27">
        <f>IF('[2] פנסיוני א3'!T13+'[2] פנסיוני א3'!Z13=0,0,('[2] פנסיוני א3'!T13+'[2] פנסיוני א3'!Z13)/('[2] פנסיוני א3'!$O$16+'[2] פנסיוני א3'!$U$16))</f>
        <v>0</v>
      </c>
      <c r="Q12" s="25">
        <f>SUM(R12:V12)</f>
        <v>4.6511627906976744E-2</v>
      </c>
      <c r="R12" s="26">
        <f>IF('[2] פנסיוני א3'!AB13=0,0,('[2] פנסיוני א3'!AB13/'[2] פנסיוני א3'!$AA$16))</f>
        <v>4.6511627906976744E-2</v>
      </c>
      <c r="S12" s="26">
        <f>IF('[2] פנסיוני א3'!AC13=0,0,('[2] פנסיוני א3'!AC13/'[2] פנסיוני א3'!$AA$16))</f>
        <v>0</v>
      </c>
      <c r="T12" s="26">
        <f>IF('[2] פנסיוני א3'!AD13=0,0,('[2] פנסיוני א3'!AD13/'[2] פנסיוני א3'!$AA$16))</f>
        <v>0</v>
      </c>
      <c r="U12" s="26">
        <f>IF('[2] פנסיוני א3'!AE13=0,0,('[2] פנסיוני א3'!AE13/'[2] פנסיוני א3'!$AA$16))</f>
        <v>0</v>
      </c>
      <c r="V12" s="28">
        <f>IF('[2] פנסיוני א3'!AF13=0,0,('[2] פנסיוני א3'!AF13/'[2] פנסיוני א3'!$AA$16))</f>
        <v>0</v>
      </c>
    </row>
    <row r="13" spans="1:22" x14ac:dyDescent="0.2">
      <c r="A13" s="24">
        <v>5</v>
      </c>
      <c r="B13" s="29" t="s">
        <v>33</v>
      </c>
      <c r="C13" s="30"/>
      <c r="D13" s="30"/>
      <c r="E13" s="25">
        <f>SUM(F13:J13)</f>
        <v>0</v>
      </c>
      <c r="F13" s="26">
        <f>IF('[2] פנסיוני א3'!D14+'[2] פנסיוני א3'!J14=0,0,('[2] פנסיוני א3'!D14+'[2] פנסיוני א3'!J14)/('[2] פנסיוני א3'!$C$16+'[2] פנסיוני א3'!$I$16))</f>
        <v>0</v>
      </c>
      <c r="G13" s="26">
        <f>IF('[2] פנסיוני א3'!E14+'[2] פנסיוני א3'!K14=0,0,('[2] פנסיוני א3'!E14+'[2] פנסיוני א3'!K14)/('[2] פנסיוני א3'!$C$16+'[2] פנסיוני א3'!$I$16))</f>
        <v>0</v>
      </c>
      <c r="H13" s="26">
        <f>IF('[2] פנסיוני א3'!F14+'[2] פנסיוני א3'!L14=0,0,('[2] פנסיוני א3'!F14+'[2] פנסיוני א3'!L14)/('[2] פנסיוני א3'!$C$16+'[2] פנסיוני א3'!$I$16))</f>
        <v>0</v>
      </c>
      <c r="I13" s="26">
        <f>IF('[2] פנסיוני א3'!G14+'[2] פנסיוני א3'!M14=0,0,('[2] פנסיוני א3'!G14+'[2] פנסיוני א3'!M14)/('[2] פנסיוני א3'!$C$16+'[2] פנסיוני א3'!$I$16))</f>
        <v>0</v>
      </c>
      <c r="J13" s="27">
        <f>IF('[2] פנסיוני א3'!H14+'[2] פנסיוני א3'!N14=0,0,('[2] פנסיוני א3'!H14+'[2] פנסיוני א3'!N14)/('[2] פנסיוני א3'!$C$16+'[2] פנסיוני א3'!$I$16))</f>
        <v>0</v>
      </c>
      <c r="K13" s="25">
        <f>SUM(L13:P13)</f>
        <v>0</v>
      </c>
      <c r="L13" s="26">
        <f>IF('[2] פנסיוני א3'!P14+'[2] פנסיוני א3'!V14=0,0,('[2] פנסיוני א3'!P14+'[2] פנסיוני א3'!V14)/('[2] פנסיוני א3'!$O$16+'[2] פנסיוני א3'!$U$16))</f>
        <v>0</v>
      </c>
      <c r="M13" s="26">
        <f>IF('[2] פנסיוני א3'!Q14+'[2] פנסיוני א3'!W14=0,0,('[2] פנסיוני א3'!Q14+'[2] פנסיוני א3'!W14)/('[2] פנסיוני א3'!$O$16+'[2] פנסיוני א3'!$U$16))</f>
        <v>0</v>
      </c>
      <c r="N13" s="26">
        <f>IF('[2] פנסיוני א3'!R14+'[2] פנסיוני א3'!X14=0,0,('[2] פנסיוני א3'!R14+'[2] פנסיוני א3'!X14)/('[2] פנסיוני א3'!$O$16+'[2] פנסיוני א3'!$U$16))</f>
        <v>0</v>
      </c>
      <c r="O13" s="26">
        <f>IF('[2] פנסיוני א3'!S14+'[2] פנסיוני א3'!Y14=0,0,('[2] פנסיוני א3'!S14+'[2] פנסיוני א3'!Y14)/('[2] פנסיוני א3'!$O$16+'[2] פנסיוני א3'!$U$16))</f>
        <v>0</v>
      </c>
      <c r="P13" s="27">
        <f>IF('[2] פנסיוני א3'!T14+'[2] פנסיוני א3'!Z14=0,0,('[2] פנסיוני א3'!T14+'[2] פנסיוני א3'!Z14)/('[2] פנסיוני א3'!$O$16+'[2] פנסיוני א3'!$U$16))</f>
        <v>0</v>
      </c>
      <c r="Q13" s="25">
        <f>SUM(R13:V13)</f>
        <v>0</v>
      </c>
      <c r="R13" s="26">
        <f>IF('[2] פנסיוני א3'!AB14=0,0,('[2] פנסיוני א3'!AB14/'[2] פנסיוני א3'!$AA$16))</f>
        <v>0</v>
      </c>
      <c r="S13" s="26">
        <f>IF('[2] פנסיוני א3'!AC14=0,0,('[2] פנסיוני א3'!AC14/'[2] פנסיוני א3'!$AA$16))</f>
        <v>0</v>
      </c>
      <c r="T13" s="26">
        <f>IF('[2] פנסיוני א3'!AD14=0,0,('[2] פנסיוני א3'!AD14/'[2] פנסיוני א3'!$AA$16))</f>
        <v>0</v>
      </c>
      <c r="U13" s="26">
        <f>IF('[2] פנסיוני א3'!AE14=0,0,('[2] פנסיוני א3'!AE14/'[2] פנסיוני א3'!$AA$16))</f>
        <v>0</v>
      </c>
      <c r="V13" s="28">
        <f>IF('[2] פנסיוני א3'!AF14=0,0,('[2] פנסיוני א3'!AF14/'[2] פנסיוני א3'!$AA$16))</f>
        <v>0</v>
      </c>
    </row>
    <row r="14" spans="1:22" x14ac:dyDescent="0.2">
      <c r="A14" s="24">
        <v>6</v>
      </c>
      <c r="B14" s="29" t="s">
        <v>34</v>
      </c>
      <c r="C14" s="30"/>
      <c r="D14" s="30"/>
      <c r="E14" s="25">
        <f>SUM(F14:J14)</f>
        <v>0</v>
      </c>
      <c r="F14" s="26">
        <f>IF('[2] פנסיוני א3'!D15+'[2] פנסיוני א3'!J15=0,0,('[2] פנסיוני א3'!D15+'[2] פנסיוני א3'!J15)/('[2] פנסיוני א3'!$C$16+'[2] פנסיוני א3'!$I$16))</f>
        <v>0</v>
      </c>
      <c r="G14" s="26">
        <f>IF('[2] פנסיוני א3'!E15+'[2] פנסיוני א3'!K15=0,0,('[2] פנסיוני א3'!E15+'[2] פנסיוני א3'!K15)/('[2] פנסיוני א3'!$C$16+'[2] פנסיוני א3'!$I$16))</f>
        <v>0</v>
      </c>
      <c r="H14" s="26">
        <f>IF('[2] פנסיוני א3'!F15+'[2] פנסיוני א3'!L15=0,0,('[2] פנסיוני א3'!F15+'[2] פנסיוני א3'!L15)/('[2] פנסיוני א3'!$C$16+'[2] פנסיוני א3'!$I$16))</f>
        <v>0</v>
      </c>
      <c r="I14" s="26">
        <f>IF('[2] פנסיוני א3'!G15+'[2] פנסיוני א3'!M15=0,0,('[2] פנסיוני א3'!G15+'[2] פנסיוני א3'!M15)/('[2] פנסיוני א3'!$C$16+'[2] פנסיוני א3'!$I$16))</f>
        <v>0</v>
      </c>
      <c r="J14" s="27">
        <f>IF('[2] פנסיוני א3'!H15+'[2] פנסיוני א3'!N15=0,0,('[2] פנסיוני א3'!H15+'[2] פנסיוני א3'!N15)/('[2] פנסיוני א3'!$C$16+'[2] פנסיוני א3'!$I$16))</f>
        <v>0</v>
      </c>
      <c r="K14" s="25">
        <f>SUM(L14:P14)</f>
        <v>0</v>
      </c>
      <c r="L14" s="26">
        <f>IF('[2] פנסיוני א3'!P15+'[2] פנסיוני א3'!V15=0,0,('[2] פנסיוני א3'!P15+'[2] פנסיוני א3'!V15)/('[2] פנסיוני א3'!$O$16+'[2] פנסיוני א3'!$U$16))</f>
        <v>0</v>
      </c>
      <c r="M14" s="26">
        <f>IF('[2] פנסיוני א3'!Q15+'[2] פנסיוני א3'!W15=0,0,('[2] פנסיוני א3'!Q15+'[2] פנסיוני א3'!W15)/('[2] פנסיוני א3'!$O$16+'[2] פנסיוני א3'!$U$16))</f>
        <v>0</v>
      </c>
      <c r="N14" s="26">
        <f>IF('[2] פנסיוני א3'!R15+'[2] פנסיוני א3'!X15=0,0,('[2] פנסיוני א3'!R15+'[2] פנסיוני א3'!X15)/('[2] פנסיוני א3'!$O$16+'[2] פנסיוני א3'!$U$16))</f>
        <v>0</v>
      </c>
      <c r="O14" s="26">
        <f>IF('[2] פנסיוני א3'!S15+'[2] פנסיוני א3'!Y15=0,0,('[2] פנסיוני א3'!S15+'[2] פנסיוני א3'!Y15)/('[2] פנסיוני א3'!$O$16+'[2] פנסיוני א3'!$U$16))</f>
        <v>0</v>
      </c>
      <c r="P14" s="27">
        <f>IF('[2] פנסיוני א3'!T15+'[2] פנסיוני א3'!Z15=0,0,('[2] פנסיוני א3'!T15+'[2] פנסיוני א3'!Z15)/('[2] פנסיוני א3'!$O$16+'[2] פנסיוני א3'!$U$16))</f>
        <v>0</v>
      </c>
      <c r="Q14" s="25">
        <f>SUM(R14:V14)</f>
        <v>0</v>
      </c>
      <c r="R14" s="26">
        <f>IF('[2] פנסיוני א3'!AB15=0,0,('[2] פנסיוני א3'!AB15/'[2] פנסיוני א3'!$AA$16))</f>
        <v>0</v>
      </c>
      <c r="S14" s="26">
        <f>IF('[2] פנסיוני א3'!AC15=0,0,('[2] פנסיוני א3'!AC15/'[2] פנסיוני א3'!$AA$16))</f>
        <v>0</v>
      </c>
      <c r="T14" s="26">
        <f>IF('[2] פנסיוני א3'!AD15=0,0,('[2] פנסיוני א3'!AD15/'[2] פנסיוני א3'!$AA$16))</f>
        <v>0</v>
      </c>
      <c r="U14" s="26">
        <f>IF('[2] פנסיוני א3'!AE15=0,0,('[2] פנסיוני א3'!AE15/'[2] פנסיוני א3'!$AA$16))</f>
        <v>0</v>
      </c>
      <c r="V14" s="28">
        <f>IF('[2] פנסיוני א3'!AF15=0,0,('[2] פנסיוני א3'!AF15/'[2] פנסיוני א3'!$AA$16))</f>
        <v>0</v>
      </c>
    </row>
    <row r="15" spans="1:22" x14ac:dyDescent="0.2">
      <c r="A15" s="24">
        <v>7</v>
      </c>
      <c r="B15" s="29" t="s">
        <v>35</v>
      </c>
      <c r="C15" s="30"/>
      <c r="D15" s="30"/>
      <c r="E15" s="25">
        <f t="shared" ref="E15:V15" si="0">SUM(E11:E14)</f>
        <v>1</v>
      </c>
      <c r="F15" s="31">
        <f t="shared" si="0"/>
        <v>0.24210526315789471</v>
      </c>
      <c r="G15" s="31">
        <f t="shared" si="0"/>
        <v>0.10526315789473684</v>
      </c>
      <c r="H15" s="31">
        <f t="shared" si="0"/>
        <v>0.36842105263157893</v>
      </c>
      <c r="I15" s="31">
        <f t="shared" si="0"/>
        <v>0.15789473684210525</v>
      </c>
      <c r="J15" s="31">
        <f t="shared" si="0"/>
        <v>0.12631578947368421</v>
      </c>
      <c r="K15" s="25">
        <f t="shared" si="0"/>
        <v>0</v>
      </c>
      <c r="L15" s="31">
        <f t="shared" si="0"/>
        <v>0</v>
      </c>
      <c r="M15" s="31">
        <f t="shared" si="0"/>
        <v>0</v>
      </c>
      <c r="N15" s="31">
        <f t="shared" si="0"/>
        <v>0</v>
      </c>
      <c r="O15" s="31">
        <f t="shared" si="0"/>
        <v>0</v>
      </c>
      <c r="P15" s="31">
        <f t="shared" si="0"/>
        <v>0</v>
      </c>
      <c r="Q15" s="25">
        <f t="shared" si="0"/>
        <v>1</v>
      </c>
      <c r="R15" s="31">
        <f t="shared" si="0"/>
        <v>0.51162790697674421</v>
      </c>
      <c r="S15" s="31">
        <f t="shared" si="0"/>
        <v>9.3023255813953487E-2</v>
      </c>
      <c r="T15" s="31">
        <f t="shared" si="0"/>
        <v>0.20930232558139536</v>
      </c>
      <c r="U15" s="31">
        <f t="shared" si="0"/>
        <v>6.9767441860465115E-2</v>
      </c>
      <c r="V15" s="32">
        <f t="shared" si="0"/>
        <v>0.11627906976744186</v>
      </c>
    </row>
    <row r="16" spans="1:22" x14ac:dyDescent="0.2">
      <c r="A16" s="33" t="s">
        <v>36</v>
      </c>
      <c r="B16" s="85" t="s">
        <v>37</v>
      </c>
      <c r="C16" s="86"/>
      <c r="D16" s="86"/>
      <c r="E16" s="34"/>
      <c r="F16" s="35"/>
      <c r="G16" s="36"/>
      <c r="H16" s="36"/>
      <c r="I16" s="36"/>
      <c r="J16" s="37"/>
      <c r="K16" s="34"/>
      <c r="L16" s="35"/>
      <c r="M16" s="36"/>
      <c r="N16" s="36"/>
      <c r="O16" s="36"/>
      <c r="P16" s="37"/>
      <c r="Q16" s="34"/>
      <c r="R16" s="35"/>
      <c r="S16" s="36"/>
      <c r="T16" s="36"/>
      <c r="U16" s="36"/>
      <c r="V16" s="37"/>
    </row>
    <row r="17" spans="1:22" x14ac:dyDescent="0.2">
      <c r="A17" s="24">
        <v>1</v>
      </c>
      <c r="B17" s="76" t="s">
        <v>31</v>
      </c>
      <c r="C17" s="77"/>
      <c r="D17" s="78"/>
      <c r="E17" s="25">
        <f>SUM(F17:J17)</f>
        <v>0</v>
      </c>
      <c r="F17" s="26">
        <f>IF('[2] פנסיוני א3'!D19+'[2] פנסיוני א3'!J19=0,0,('[2] פנסיוני א3'!D19+'[2] פנסיוני א3'!J19)/('[2] פנסיוני א3'!$C$21+'[2] פנסיוני א3'!$I$21))</f>
        <v>0</v>
      </c>
      <c r="G17" s="26">
        <f>IF('[2] פנסיוני א3'!E19+'[2] פנסיוני א3'!K19=0,0,('[2] פנסיוני א3'!E19+'[2] פנסיוני א3'!K19)/('[2] פנסיוני א3'!$C$21+'[2] פנסיוני א3'!$I$21))</f>
        <v>0</v>
      </c>
      <c r="H17" s="26">
        <f>IF('[2] פנסיוני א3'!F19+'[2] פנסיוני א3'!L19=0,0,('[2] פנסיוני א3'!F19+'[2] פנסיוני א3'!L19)/('[2] פנסיוני א3'!$C$21+'[2] פנסיוני א3'!$I$21))</f>
        <v>0</v>
      </c>
      <c r="I17" s="26">
        <f>IF('[2] פנסיוני א3'!G19+'[2] פנסיוני א3'!M19=0,0,('[2] פנסיוני א3'!G19+'[2] פנסיוני א3'!M19)/('[2] פנסיוני א3'!$C$21+'[2] פנסיוני א3'!$I$21))</f>
        <v>0</v>
      </c>
      <c r="J17" s="26">
        <f>IF('[2] פנסיוני א3'!H19+'[2] פנסיוני א3'!N19=0,0,('[2] פנסיוני א3'!H19+'[2] פנסיוני א3'!N19)/('[2] פנסיוני א3'!$C$21+'[2] פנסיוני א3'!$I$21))</f>
        <v>0</v>
      </c>
      <c r="K17" s="25">
        <f>SUM(L17:P17)</f>
        <v>0</v>
      </c>
      <c r="L17" s="26">
        <f>IF('[2] פנסיוני א3'!P19+'[2] פנסיוני א3'!V19=0,0,('[2] פנסיוני א3'!P19+'[2] פנסיוני א3'!V19)/('[2] פנסיוני א3'!$O$21+'[2] פנסיוני א3'!$U$21))</f>
        <v>0</v>
      </c>
      <c r="M17" s="26">
        <f>IF('[2] פנסיוני א3'!Q19+'[2] פנסיוני א3'!W19=0,0,('[2] פנסיוני א3'!Q19+'[2] פנסיוני א3'!W19)/('[2] פנסיוני א3'!$O$21+'[2] פנסיוני א3'!$U$21))</f>
        <v>0</v>
      </c>
      <c r="N17" s="26">
        <f>IF('[2] פנסיוני א3'!R19+'[2] פנסיוני א3'!X19=0,0,('[2] פנסיוני א3'!R19+'[2] פנסיוני א3'!X19)/('[2] פנסיוני א3'!$O$21+'[2] פנסיוני א3'!$U$21))</f>
        <v>0</v>
      </c>
      <c r="O17" s="26">
        <f>IF('[2] פנסיוני א3'!S19+'[2] פנסיוני א3'!Y19=0,0,('[2] פנסיוני א3'!S19+'[2] פנסיוני א3'!Y19)/('[2] פנסיוני א3'!$O$21+'[2] פנסיוני א3'!$U$21))</f>
        <v>0</v>
      </c>
      <c r="P17" s="27">
        <f>IF('[2] פנסיוני א3'!T19+'[2] פנסיוני א3'!Z19=0,0,('[2] פנסיוני א3'!T19+'[2] פנסיוני א3'!Z19)/('[2] פנסיוני א3'!$O$21+'[2] פנסיוני א3'!$U$21))</f>
        <v>0</v>
      </c>
      <c r="Q17" s="25">
        <f>SUM(R17:V17)</f>
        <v>0</v>
      </c>
      <c r="R17" s="26">
        <f>IF('[2] פנסיוני א3'!AB19=0,0,('[2] פנסיוני א3'!AB19/'[2] פנסיוני א3'!$AA$21))</f>
        <v>0</v>
      </c>
      <c r="S17" s="26">
        <f>IF('[2] פנסיוני א3'!AC19=0,0,('[2] פנסיוני א3'!AC19/'[2] פנסיוני א3'!$AA$21))</f>
        <v>0</v>
      </c>
      <c r="T17" s="26">
        <f>IF('[2] פנסיוני א3'!AD19=0,0,('[2] פנסיוני א3'!AD19/'[2] פנסיוני א3'!$AA$21))</f>
        <v>0</v>
      </c>
      <c r="U17" s="26">
        <f>IF('[2] פנסיוני א3'!AE19=0,0,('[2] פנסיוני א3'!AE19/'[2] פנסיוני א3'!$AA$21))</f>
        <v>0</v>
      </c>
      <c r="V17" s="28">
        <f>IF('[2] פנסיוני א3'!AF19=0,0,('[2] פנסיוני א3'!AF19/'[2] פנסיוני א3'!$AA$21))</f>
        <v>0</v>
      </c>
    </row>
    <row r="18" spans="1:22" x14ac:dyDescent="0.2">
      <c r="A18" s="24">
        <v>2</v>
      </c>
      <c r="B18" s="76" t="s">
        <v>32</v>
      </c>
      <c r="C18" s="77"/>
      <c r="D18" s="78"/>
      <c r="E18" s="25">
        <f>SUM(F18:J18)</f>
        <v>0</v>
      </c>
      <c r="F18" s="26">
        <f>IF('[2] פנסיוני א3'!D20+'[2] פנסיוני א3'!J20=0,0,('[2] פנסיוני א3'!D20+'[2] פנסיוני א3'!J20)/('[2] פנסיוני א3'!$C$21+'[2] פנסיוני א3'!$I$21))</f>
        <v>0</v>
      </c>
      <c r="G18" s="26">
        <f>IF('[2] פנסיוני א3'!E20+'[2] פנסיוני א3'!K20=0,0,('[2] פנסיוני א3'!E20+'[2] פנסיוני א3'!K20)/('[2] פנסיוני א3'!$C$21+'[2] פנסיוני א3'!$I$21))</f>
        <v>0</v>
      </c>
      <c r="H18" s="26">
        <f>IF('[2] פנסיוני א3'!F20+'[2] פנסיוני א3'!L20=0,0,('[2] פנסיוני א3'!F20+'[2] פנסיוני א3'!L20)/('[2] פנסיוני א3'!$C$21+'[2] פנסיוני א3'!$I$21))</f>
        <v>0</v>
      </c>
      <c r="I18" s="26">
        <f>IF('[2] פנסיוני א3'!G20+'[2] פנסיוני א3'!M20=0,0,('[2] פנסיוני א3'!G20+'[2] פנסיוני א3'!M20)/('[2] פנסיוני א3'!$C$21+'[2] פנסיוני א3'!$I$21))</f>
        <v>0</v>
      </c>
      <c r="J18" s="26">
        <f>IF('[2] פנסיוני א3'!H20+'[2] פנסיוני א3'!N20=0,0,('[2] פנסיוני א3'!H20+'[2] פנסיוני א3'!N20)/('[2] פנסיוני א3'!$C$21+'[2] פנסיוני א3'!$I$21))</f>
        <v>0</v>
      </c>
      <c r="K18" s="25">
        <f>SUM(L18:P18)</f>
        <v>0</v>
      </c>
      <c r="L18" s="26">
        <f>IF('[2] פנסיוני א3'!P20+'[2] פנסיוני א3'!V20=0,0,('[2] פנסיוני א3'!P20+'[2] פנסיוני א3'!V20)/('[2] פנסיוני א3'!$O$21+'[2] פנסיוני א3'!$U$21))</f>
        <v>0</v>
      </c>
      <c r="M18" s="26">
        <f>IF('[2] פנסיוני א3'!Q20+'[2] פנסיוני א3'!W20=0,0,('[2] פנסיוני א3'!Q20+'[2] פנסיוני א3'!W20)/('[2] פנסיוני א3'!$O$21+'[2] פנסיוני א3'!$U$21))</f>
        <v>0</v>
      </c>
      <c r="N18" s="26">
        <f>IF('[2] פנסיוני א3'!R20+'[2] פנסיוני א3'!X20=0,0,('[2] פנסיוני א3'!R20+'[2] פנסיוני א3'!X20)/('[2] פנסיוני א3'!$O$21+'[2] פנסיוני א3'!$U$21))</f>
        <v>0</v>
      </c>
      <c r="O18" s="26">
        <f>IF('[2] פנסיוני א3'!S20+'[2] פנסיוני א3'!Y20=0,0,('[2] פנסיוני א3'!S20+'[2] פנסיוני א3'!Y20)/('[2] פנסיוני א3'!$O$21+'[2] פנסיוני א3'!$U$21))</f>
        <v>0</v>
      </c>
      <c r="P18" s="27">
        <f>IF('[2] פנסיוני א3'!T20+'[2] פנסיוני א3'!Z20=0,0,('[2] פנסיוני א3'!T20+'[2] פנסיוני א3'!Z20)/('[2] פנסיוני א3'!$O$21+'[2] פנסיוני א3'!$U$21))</f>
        <v>0</v>
      </c>
      <c r="Q18" s="25">
        <f>SUM(R18:V18)</f>
        <v>0</v>
      </c>
      <c r="R18" s="26">
        <f>IF('[2] פנסיוני א3'!AB20=0,0,('[2] פנסיוני א3'!AB20/'[2] פנסיוני א3'!$AA$21))</f>
        <v>0</v>
      </c>
      <c r="S18" s="26">
        <f>IF('[2] פנסיוני א3'!AC20=0,0,('[2] פנסיוני א3'!AC20/'[2] פנסיוני א3'!$AA$21))</f>
        <v>0</v>
      </c>
      <c r="T18" s="26">
        <f>IF('[2] פנסיוני א3'!AD20=0,0,('[2] פנסיוני א3'!AD20/'[2] פנסיוני א3'!$AA$21))</f>
        <v>0</v>
      </c>
      <c r="U18" s="26">
        <f>IF('[2] פנסיוני א3'!AE20=0,0,('[2] פנסיוני א3'!AE20/'[2] פנסיוני א3'!$AA$21))</f>
        <v>0</v>
      </c>
      <c r="V18" s="28">
        <f>IF('[2] פנסיוני א3'!AF20=0,0,('[2] פנסיוני א3'!AF20/'[2] פנסיוני א3'!$AA$21))</f>
        <v>0</v>
      </c>
    </row>
    <row r="19" spans="1:22" x14ac:dyDescent="0.2">
      <c r="A19" s="24">
        <v>3</v>
      </c>
      <c r="B19" s="79" t="s">
        <v>38</v>
      </c>
      <c r="C19" s="80"/>
      <c r="D19" s="80"/>
      <c r="E19" s="25">
        <f t="shared" ref="E19:V19" si="1">SUM(E17:E18)</f>
        <v>0</v>
      </c>
      <c r="F19" s="31">
        <f t="shared" si="1"/>
        <v>0</v>
      </c>
      <c r="G19" s="38">
        <f t="shared" si="1"/>
        <v>0</v>
      </c>
      <c r="H19" s="38">
        <f t="shared" si="1"/>
        <v>0</v>
      </c>
      <c r="I19" s="38">
        <f t="shared" si="1"/>
        <v>0</v>
      </c>
      <c r="J19" s="32">
        <f t="shared" si="1"/>
        <v>0</v>
      </c>
      <c r="K19" s="25">
        <f t="shared" si="1"/>
        <v>0</v>
      </c>
      <c r="L19" s="31">
        <f t="shared" si="1"/>
        <v>0</v>
      </c>
      <c r="M19" s="38">
        <f t="shared" si="1"/>
        <v>0</v>
      </c>
      <c r="N19" s="38">
        <f t="shared" si="1"/>
        <v>0</v>
      </c>
      <c r="O19" s="38">
        <f t="shared" si="1"/>
        <v>0</v>
      </c>
      <c r="P19" s="32">
        <f t="shared" si="1"/>
        <v>0</v>
      </c>
      <c r="Q19" s="25">
        <f t="shared" si="1"/>
        <v>0</v>
      </c>
      <c r="R19" s="31">
        <f t="shared" si="1"/>
        <v>0</v>
      </c>
      <c r="S19" s="38">
        <f t="shared" si="1"/>
        <v>0</v>
      </c>
      <c r="T19" s="38">
        <f t="shared" si="1"/>
        <v>0</v>
      </c>
      <c r="U19" s="38">
        <f t="shared" si="1"/>
        <v>0</v>
      </c>
      <c r="V19" s="32">
        <f t="shared" si="1"/>
        <v>0</v>
      </c>
    </row>
    <row r="20" spans="1:22" x14ac:dyDescent="0.2">
      <c r="A20" s="33" t="s">
        <v>39</v>
      </c>
      <c r="B20" s="87" t="s">
        <v>40</v>
      </c>
      <c r="C20" s="88"/>
      <c r="D20" s="89"/>
      <c r="E20" s="34"/>
      <c r="F20" s="35"/>
      <c r="G20" s="36"/>
      <c r="H20" s="36"/>
      <c r="I20" s="36"/>
      <c r="J20" s="37"/>
      <c r="K20" s="34"/>
      <c r="L20" s="35"/>
      <c r="M20" s="36"/>
      <c r="N20" s="36"/>
      <c r="O20" s="36"/>
      <c r="P20" s="37"/>
      <c r="Q20" s="34"/>
      <c r="R20" s="35"/>
      <c r="S20" s="36"/>
      <c r="T20" s="36"/>
      <c r="U20" s="36"/>
      <c r="V20" s="37"/>
    </row>
    <row r="21" spans="1:22" x14ac:dyDescent="0.2">
      <c r="A21" s="24">
        <v>1</v>
      </c>
      <c r="B21" s="76" t="s">
        <v>31</v>
      </c>
      <c r="C21" s="77"/>
      <c r="D21" s="78"/>
      <c r="E21" s="39">
        <f>SUM(F21:J21)</f>
        <v>0</v>
      </c>
      <c r="F21" s="40">
        <f>IF('[2] פנסיוני א3'!D23+'[2] פנסיוני א3'!J23=0,0,('[2] פנסיוני א3'!D23+'[2] פנסיוני א3'!J23)/('[2] פנסיוני א3'!$C$27+'[2] פנסיוני א3'!$I$27))</f>
        <v>0</v>
      </c>
      <c r="G21" s="40">
        <f>IF('[2] פנסיוני א3'!E23+'[2] פנסיוני א3'!K23=0,0,('[2] פנסיוני א3'!E23+'[2] פנסיוני א3'!K23)/('[2] פנסיוני א3'!$C$27+'[2] פנסיוני א3'!$I$27))</f>
        <v>0</v>
      </c>
      <c r="H21" s="40">
        <f>IF('[2] פנסיוני א3'!F23+'[2] פנסיוני א3'!L23=0,0,('[2] פנסיוני א3'!F23+'[2] פנסיוני א3'!L23)/('[2] פנסיוני א3'!$C$27+'[2] פנסיוני א3'!$I$27))</f>
        <v>0</v>
      </c>
      <c r="I21" s="40">
        <f>IF('[2] פנסיוני א3'!G23+'[2] פנסיוני א3'!M23=0,0,('[2] פנסיוני א3'!G23+'[2] פנסיוני א3'!M23)/('[2] פנסיוני א3'!$C$27+'[2] פנסיוני א3'!$I$27))</f>
        <v>0</v>
      </c>
      <c r="J21" s="41">
        <f>IF('[2] פנסיוני א3'!H23+'[2] פנסיוני א3'!N23=0,0,('[2] פנסיוני א3'!H23+'[2] פנסיוני א3'!N23)/('[2] פנסיוני א3'!$C$27+'[2] פנסיוני א3'!$I$27))</f>
        <v>0</v>
      </c>
      <c r="K21" s="39">
        <f>SUM(L21:P21)</f>
        <v>0</v>
      </c>
      <c r="L21" s="40">
        <f>IF('[2] פנסיוני א3'!P23+'[2] פנסיוני א3'!V23=0,0,('[2] פנסיוני א3'!P23+'[2] פנסיוני א3'!V23)/('[2] פנסיוני א3'!$O$27+'[2] פנסיוני א3'!$U$27))</f>
        <v>0</v>
      </c>
      <c r="M21" s="40">
        <f>IF('[2] פנסיוני א3'!Q23+'[2] פנסיוני א3'!W23=0,0,('[2] פנסיוני א3'!Q23+'[2] פנסיוני א3'!W23)/('[2] פנסיוני א3'!$O$27+'[2] פנסיוני א3'!$U$27))</f>
        <v>0</v>
      </c>
      <c r="N21" s="40">
        <f>IF('[2] פנסיוני א3'!R23+'[2] פנסיוני א3'!X23=0,0,('[2] פנסיוני א3'!R23+'[2] פנסיוני א3'!X23)/('[2] פנסיוני א3'!$O$27+'[2] פנסיוני א3'!$U$27))</f>
        <v>0</v>
      </c>
      <c r="O21" s="40">
        <f>IF('[2] פנסיוני א3'!S23+'[2] פנסיוני א3'!Y23=0,0,('[2] פנסיוני א3'!S23+'[2] פנסיוני א3'!Y23)/('[2] פנסיוני א3'!$O$27+'[2] פנסיוני א3'!$U$27))</f>
        <v>0</v>
      </c>
      <c r="P21" s="41">
        <f>IF('[2] פנסיוני א3'!T23+'[2] פנסיוני א3'!Z23=0,0,('[2] פנסיוני א3'!T23+'[2] פנסיוני א3'!Z23)/('[2] פנסיוני א3'!$O$27+'[2] פנסיוני א3'!$U$27))</f>
        <v>0</v>
      </c>
      <c r="Q21" s="39">
        <f>SUM(R21:V21)</f>
        <v>0</v>
      </c>
      <c r="R21" s="26">
        <f>IF('[2] פנסיוני א3'!AB23=0,0,('[2] פנסיוני א3'!AB23/'[2] פנסיוני א3'!$AA$27))</f>
        <v>0</v>
      </c>
      <c r="S21" s="26">
        <f>IF('[2] פנסיוני א3'!AC23=0,0,('[2] פנסיוני א3'!AC23/'[2] פנסיוני א3'!$AA$27))</f>
        <v>0</v>
      </c>
      <c r="T21" s="26">
        <f>IF('[2] פנסיוני א3'!AD23=0,0,('[2] פנסיוני א3'!AD23/'[2] פנסיוני א3'!$AA$27))</f>
        <v>0</v>
      </c>
      <c r="U21" s="26">
        <f>IF('[2] פנסיוני א3'!AE23=0,0,('[2] פנסיוני א3'!AE23/'[2] פנסיוני א3'!$AA$27))</f>
        <v>0</v>
      </c>
      <c r="V21" s="28">
        <f>IF('[2] פנסיוני א3'!AF23=0,0,('[2] פנסיוני א3'!AF23/'[2] פנסיוני א3'!$AA$27))</f>
        <v>0</v>
      </c>
    </row>
    <row r="22" spans="1:22" x14ac:dyDescent="0.2">
      <c r="A22" s="24">
        <v>2</v>
      </c>
      <c r="B22" s="76" t="s">
        <v>32</v>
      </c>
      <c r="C22" s="77"/>
      <c r="D22" s="78"/>
      <c r="E22" s="39">
        <f>SUM(F22:J22)</f>
        <v>0</v>
      </c>
      <c r="F22" s="40">
        <f>IF('[2] פנסיוני א3'!D24+'[2] פנסיוני א3'!J24=0,0,('[2] פנסיוני א3'!D24+'[2] פנסיוני א3'!J24)/('[2] פנסיוני א3'!$C$27+'[2] פנסיוני א3'!$I$27))</f>
        <v>0</v>
      </c>
      <c r="G22" s="40">
        <f>IF('[2] פנסיוני א3'!E24+'[2] פנסיוני א3'!K24=0,0,('[2] פנסיוני א3'!E24+'[2] פנסיוני א3'!K24)/('[2] פנסיוני א3'!$C$27+'[2] פנסיוני א3'!$I$27))</f>
        <v>0</v>
      </c>
      <c r="H22" s="40">
        <f>IF('[2] פנסיוני א3'!F24+'[2] פנסיוני א3'!L24=0,0,('[2] פנסיוני א3'!F24+'[2] פנסיוני א3'!L24)/('[2] פנסיוני א3'!$C$27+'[2] פנסיוני א3'!$I$27))</f>
        <v>0</v>
      </c>
      <c r="I22" s="40">
        <f>IF('[2] פנסיוני א3'!G24+'[2] פנסיוני א3'!M24=0,0,('[2] פנסיוני א3'!G24+'[2] פנסיוני א3'!M24)/('[2] פנסיוני א3'!$C$27+'[2] פנסיוני א3'!$I$27))</f>
        <v>0</v>
      </c>
      <c r="J22" s="41">
        <f>IF('[2] פנסיוני א3'!H24+'[2] פנסיוני א3'!N24=0,0,('[2] פנסיוני א3'!H24+'[2] פנסיוני א3'!N24)/('[2] פנסיוני א3'!$C$27+'[2] פנסיוני א3'!$I$27))</f>
        <v>0</v>
      </c>
      <c r="K22" s="39">
        <f>SUM(L22:P22)</f>
        <v>0</v>
      </c>
      <c r="L22" s="40">
        <f>IF('[2] פנסיוני א3'!P24+'[2] פנסיוני א3'!V24=0,0,('[2] פנסיוני א3'!P24+'[2] פנסיוני א3'!V24)/('[2] פנסיוני א3'!$O$27+'[2] פנסיוני א3'!$U$27))</f>
        <v>0</v>
      </c>
      <c r="M22" s="40">
        <f>IF('[2] פנסיוני א3'!Q24+'[2] פנסיוני א3'!W24=0,0,('[2] פנסיוני א3'!Q24+'[2] פנסיוני א3'!W24)/('[2] פנסיוני א3'!$O$27+'[2] פנסיוני א3'!$U$27))</f>
        <v>0</v>
      </c>
      <c r="N22" s="40">
        <f>IF('[2] פנסיוני א3'!R24+'[2] פנסיוני א3'!X24=0,0,('[2] פנסיוני א3'!R24+'[2] פנסיוני א3'!X24)/('[2] פנסיוני א3'!$O$27+'[2] פנסיוני א3'!$U$27))</f>
        <v>0</v>
      </c>
      <c r="O22" s="40">
        <f>IF('[2] פנסיוני א3'!S24+'[2] פנסיוני א3'!Y24=0,0,('[2] פנסיוני א3'!S24+'[2] פנסיוני א3'!Y24)/('[2] פנסיוני א3'!$O$27+'[2] פנסיוני א3'!$U$27))</f>
        <v>0</v>
      </c>
      <c r="P22" s="41">
        <f>IF('[2] פנסיוני א3'!T24+'[2] פנסיוני א3'!Z24=0,0,('[2] פנסיוני א3'!T24+'[2] פנסיוני א3'!Z24)/('[2] פנסיוני א3'!$O$27+'[2] פנסיוני א3'!$U$27))</f>
        <v>0</v>
      </c>
      <c r="Q22" s="39">
        <f>SUM(R22:V22)</f>
        <v>0</v>
      </c>
      <c r="R22" s="26">
        <f>IF('[2] פנסיוני א3'!AB24=0,0,('[2] פנסיוני א3'!AB24/'[2] פנסיוני א3'!$AA$27))</f>
        <v>0</v>
      </c>
      <c r="S22" s="26">
        <f>IF('[2] פנסיוני א3'!AC24=0,0,('[2] פנסיוני א3'!AC24/'[2] פנסיוני א3'!$AA$27))</f>
        <v>0</v>
      </c>
      <c r="T22" s="26">
        <f>IF('[2] פנסיוני א3'!AD24=0,0,('[2] פנסיוני א3'!AD24/'[2] פנסיוני א3'!$AA$27))</f>
        <v>0</v>
      </c>
      <c r="U22" s="26">
        <f>IF('[2] פנסיוני א3'!AE24=0,0,('[2] פנסיוני א3'!AE24/'[2] פנסיוני א3'!$AA$27))</f>
        <v>0</v>
      </c>
      <c r="V22" s="28">
        <f>IF('[2] פנסיוני א3'!AF24=0,0,('[2] פנסיוני א3'!AF24/'[2] פנסיוני א3'!$AA$27))</f>
        <v>0</v>
      </c>
    </row>
    <row r="23" spans="1:22" x14ac:dyDescent="0.2">
      <c r="A23" s="24">
        <v>3</v>
      </c>
      <c r="B23" s="76" t="s">
        <v>41</v>
      </c>
      <c r="C23" s="77"/>
      <c r="D23" s="78"/>
      <c r="E23" s="39">
        <f>SUM(F23:J23)</f>
        <v>0</v>
      </c>
      <c r="F23" s="40">
        <f>IF('[2] פנסיוני א3'!D25+'[2] פנסיוני א3'!J25=0,0,('[2] פנסיוני א3'!D25+'[2] פנסיוני א3'!J25)/('[2] פנסיוני א3'!$C$27+'[2] פנסיוני א3'!$I$27))</f>
        <v>0</v>
      </c>
      <c r="G23" s="40">
        <f>IF('[2] פנסיוני א3'!E25+'[2] פנסיוני א3'!K25=0,0,('[2] פנסיוני א3'!E25+'[2] פנסיוני א3'!K25)/('[2] פנסיוני א3'!$C$27+'[2] פנסיוני א3'!$I$27))</f>
        <v>0</v>
      </c>
      <c r="H23" s="40">
        <f>IF('[2] פנסיוני א3'!F25+'[2] פנסיוני א3'!L25=0,0,('[2] פנסיוני א3'!F25+'[2] פנסיוני א3'!L25)/('[2] פנסיוני א3'!$C$27+'[2] פנסיוני א3'!$I$27))</f>
        <v>0</v>
      </c>
      <c r="I23" s="40">
        <f>IF('[2] פנסיוני א3'!G25+'[2] פנסיוני א3'!M25=0,0,('[2] פנסיוני א3'!G25+'[2] פנסיוני א3'!M25)/('[2] פנסיוני א3'!$C$27+'[2] פנסיוני א3'!$I$27))</f>
        <v>0</v>
      </c>
      <c r="J23" s="41">
        <f>IF('[2] פנסיוני א3'!H25+'[2] פנסיוני א3'!N25=0,0,('[2] פנסיוני א3'!H25+'[2] פנסיוני א3'!N25)/('[2] פנסיוני א3'!$C$27+'[2] פנסיוני א3'!$I$27))</f>
        <v>0</v>
      </c>
      <c r="K23" s="39">
        <f>SUM(L23:P23)</f>
        <v>0</v>
      </c>
      <c r="L23" s="40">
        <f>IF('[2] פנסיוני א3'!P25+'[2] פנסיוני א3'!V25=0,0,('[2] פנסיוני א3'!P25+'[2] פנסיוני א3'!V25)/('[2] פנסיוני א3'!$O$27+'[2] פנסיוני א3'!$U$27))</f>
        <v>0</v>
      </c>
      <c r="M23" s="40">
        <f>IF('[2] פנסיוני א3'!Q25+'[2] פנסיוני א3'!W25=0,0,('[2] פנסיוני א3'!Q25+'[2] פנסיוני א3'!W25)/('[2] פנסיוני א3'!$O$27+'[2] פנסיוני א3'!$U$27))</f>
        <v>0</v>
      </c>
      <c r="N23" s="40">
        <f>IF('[2] פנסיוני א3'!R25+'[2] פנסיוני א3'!X25=0,0,('[2] פנסיוני א3'!R25+'[2] פנסיוני א3'!X25)/('[2] פנסיוני א3'!$O$27+'[2] פנסיוני א3'!$U$27))</f>
        <v>0</v>
      </c>
      <c r="O23" s="40">
        <f>IF('[2] פנסיוני א3'!S25+'[2] פנסיוני א3'!Y25=0,0,('[2] פנסיוני א3'!S25+'[2] פנסיוני א3'!Y25)/('[2] פנסיוני א3'!$O$27+'[2] פנסיוני א3'!$U$27))</f>
        <v>0</v>
      </c>
      <c r="P23" s="41">
        <f>IF('[2] פנסיוני א3'!T25+'[2] פנסיוני א3'!Z25=0,0,('[2] פנסיוני א3'!T25+'[2] פנסיוני א3'!Z25)/('[2] פנסיוני א3'!$O$27+'[2] פנסיוני א3'!$U$27))</f>
        <v>0</v>
      </c>
      <c r="Q23" s="39">
        <f>SUM(R23:V23)</f>
        <v>0</v>
      </c>
      <c r="R23" s="26">
        <f>IF('[2] פנסיוני א3'!AB25=0,0,('[2] פנסיוני א3'!AB25/'[2] פנסיוני א3'!$AA$27))</f>
        <v>0</v>
      </c>
      <c r="S23" s="26">
        <f>IF('[2] פנסיוני א3'!AC25=0,0,('[2] פנסיוני א3'!AC25/'[2] פנסיוני א3'!$AA$27))</f>
        <v>0</v>
      </c>
      <c r="T23" s="26">
        <f>IF('[2] פנסיוני א3'!AD25=0,0,('[2] פנסיוני א3'!AD25/'[2] פנסיוני א3'!$AA$27))</f>
        <v>0</v>
      </c>
      <c r="U23" s="26">
        <f>IF('[2] פנסיוני א3'!AE25=0,0,('[2] פנסיוני א3'!AE25/'[2] פנסיוני א3'!$AA$27))</f>
        <v>0</v>
      </c>
      <c r="V23" s="28">
        <f>IF('[2] פנסיוני א3'!AF25=0,0,('[2] פנסיוני א3'!AF25/'[2] פנסיוני א3'!$AA$27))</f>
        <v>0</v>
      </c>
    </row>
    <row r="24" spans="1:22" x14ac:dyDescent="0.2">
      <c r="A24" s="24">
        <v>4</v>
      </c>
      <c r="B24" s="79" t="s">
        <v>42</v>
      </c>
      <c r="C24" s="80"/>
      <c r="D24" s="81"/>
      <c r="E24" s="42">
        <f>SUM(F24:J24)</f>
        <v>0</v>
      </c>
      <c r="F24" s="40">
        <f>IF('[2] פנסיוני א3'!D26+'[2] פנסיוני א3'!J26=0,0,('[2] פנסיוני א3'!D26+'[2] פנסיוני א3'!J26)/('[2] פנסיוני א3'!$C$27+'[2] פנסיוני א3'!$I$27))</f>
        <v>0</v>
      </c>
      <c r="G24" s="40">
        <f>IF('[2] פנסיוני א3'!E26+'[2] פנסיוני א3'!K26=0,0,('[2] פנסיוני א3'!E26+'[2] פנסיוני א3'!K26)/('[2] פנסיוני א3'!$C$27+'[2] פנסיוני א3'!$I$27))</f>
        <v>0</v>
      </c>
      <c r="H24" s="40">
        <f>IF('[2] פנסיוני א3'!F26+'[2] פנסיוני א3'!L26=0,0,('[2] פנסיוני א3'!F26+'[2] פנסיוני א3'!L26)/('[2] פנסיוני א3'!$C$27+'[2] פנסיוני א3'!$I$27))</f>
        <v>0</v>
      </c>
      <c r="I24" s="40">
        <f>IF('[2] פנסיוני א3'!G26+'[2] פנסיוני א3'!M26=0,0,('[2] פנסיוני א3'!G26+'[2] פנסיוני א3'!M26)/('[2] פנסיוני א3'!$C$27+'[2] פנסיוני א3'!$I$27))</f>
        <v>0</v>
      </c>
      <c r="J24" s="41">
        <f>IF('[2] פנסיוני א3'!H26+'[2] פנסיוני א3'!N26=0,0,('[2] פנסיוני א3'!H26+'[2] פנסיוני א3'!N26)/('[2] פנסיוני א3'!$C$27+'[2] פנסיוני א3'!$I$27))</f>
        <v>0</v>
      </c>
      <c r="K24" s="42">
        <f>SUM(L24:P24)</f>
        <v>0</v>
      </c>
      <c r="L24" s="40">
        <f>IF('[2] פנסיוני א3'!P26+'[2] פנסיוני א3'!V26=0,0,('[2] פנסיוני א3'!P26+'[2] פנסיוני א3'!V26)/('[2] פנסיוני א3'!$O$27+'[2] פנסיוני א3'!$U$27))</f>
        <v>0</v>
      </c>
      <c r="M24" s="40">
        <f>IF('[2] פנסיוני א3'!Q26+'[2] פנסיוני א3'!W26=0,0,('[2] פנסיוני א3'!Q26+'[2] פנסיוני א3'!W26)/('[2] פנסיוני א3'!$O$27+'[2] פנסיוני א3'!$U$27))</f>
        <v>0</v>
      </c>
      <c r="N24" s="40">
        <f>IF('[2] פנסיוני א3'!R26+'[2] פנסיוני א3'!X26=0,0,('[2] פנסיוני א3'!R26+'[2] פנסיוני א3'!X26)/('[2] פנסיוני א3'!$O$27+'[2] פנסיוני א3'!$U$27))</f>
        <v>0</v>
      </c>
      <c r="O24" s="40">
        <f>IF('[2] פנסיוני א3'!S26+'[2] פנסיוני א3'!Y26=0,0,('[2] פנסיוני א3'!S26+'[2] פנסיוני א3'!Y26)/('[2] פנסיוני א3'!$O$27+'[2] פנסיוני א3'!$U$27))</f>
        <v>0</v>
      </c>
      <c r="P24" s="41">
        <f>IF('[2] פנסיוני א3'!T26+'[2] פנסיוני א3'!Z26=0,0,('[2] פנסיוני א3'!T26+'[2] פנסיוני א3'!Z26)/('[2] פנסיוני א3'!$O$27+'[2] פנסיוני א3'!$U$27))</f>
        <v>0</v>
      </c>
      <c r="Q24" s="42">
        <f>SUM(R24:V24)</f>
        <v>0</v>
      </c>
      <c r="R24" s="26">
        <f>IF('[2] פנסיוני א3'!AB26=0,0,('[2] פנסיוני א3'!AB26/'[2] פנסיוני א3'!$AA$27))</f>
        <v>0</v>
      </c>
      <c r="S24" s="26">
        <f>IF('[2] פנסיוני א3'!AC26=0,0,('[2] פנסיוני א3'!AC26/'[2] פנסיוני א3'!$AA$27))</f>
        <v>0</v>
      </c>
      <c r="T24" s="26">
        <f>IF('[2] פנסיוני א3'!AD26=0,0,('[2] פנסיוני א3'!AD26/'[2] פנסיוני א3'!$AA$27))</f>
        <v>0</v>
      </c>
      <c r="U24" s="26">
        <f>IF('[2] פנסיוני א3'!AE26=0,0,('[2] פנסיוני א3'!AE26/'[2] פנסיוני א3'!$AA$27))</f>
        <v>0</v>
      </c>
      <c r="V24" s="28">
        <f>IF('[2] פנסיוני א3'!AF26=0,0,('[2] פנסיוני א3'!AF26/'[2] פנסיוני א3'!$AA$27))</f>
        <v>0</v>
      </c>
    </row>
    <row r="25" spans="1:22" ht="15" thickBot="1" x14ac:dyDescent="0.25">
      <c r="A25" s="43">
        <v>5</v>
      </c>
      <c r="B25" s="82" t="s">
        <v>43</v>
      </c>
      <c r="C25" s="83"/>
      <c r="D25" s="84"/>
      <c r="E25" s="44">
        <f t="shared" ref="E25:V25" si="2">SUM(E21:E24)</f>
        <v>0</v>
      </c>
      <c r="F25" s="45">
        <f t="shared" si="2"/>
        <v>0</v>
      </c>
      <c r="G25" s="46">
        <f t="shared" si="2"/>
        <v>0</v>
      </c>
      <c r="H25" s="46">
        <f t="shared" si="2"/>
        <v>0</v>
      </c>
      <c r="I25" s="46">
        <f t="shared" si="2"/>
        <v>0</v>
      </c>
      <c r="J25" s="47">
        <f t="shared" si="2"/>
        <v>0</v>
      </c>
      <c r="K25" s="44">
        <f t="shared" si="2"/>
        <v>0</v>
      </c>
      <c r="L25" s="45">
        <f t="shared" si="2"/>
        <v>0</v>
      </c>
      <c r="M25" s="46">
        <f t="shared" si="2"/>
        <v>0</v>
      </c>
      <c r="N25" s="46">
        <f t="shared" si="2"/>
        <v>0</v>
      </c>
      <c r="O25" s="46">
        <f t="shared" si="2"/>
        <v>0</v>
      </c>
      <c r="P25" s="47">
        <f t="shared" si="2"/>
        <v>0</v>
      </c>
      <c r="Q25" s="44">
        <f t="shared" si="2"/>
        <v>0</v>
      </c>
      <c r="R25" s="45">
        <f t="shared" si="2"/>
        <v>0</v>
      </c>
      <c r="S25" s="46">
        <f t="shared" si="2"/>
        <v>0</v>
      </c>
      <c r="T25" s="46">
        <f t="shared" si="2"/>
        <v>0</v>
      </c>
      <c r="U25" s="46">
        <f t="shared" si="2"/>
        <v>0</v>
      </c>
      <c r="V25" s="47">
        <f t="shared" si="2"/>
        <v>0</v>
      </c>
    </row>
  </sheetData>
  <mergeCells count="17">
    <mergeCell ref="B20:D20"/>
    <mergeCell ref="B7:D9"/>
    <mergeCell ref="E7:J7"/>
    <mergeCell ref="K7:P7"/>
    <mergeCell ref="Q7:V7"/>
    <mergeCell ref="B10:D10"/>
    <mergeCell ref="B11:D11"/>
    <mergeCell ref="B12:D12"/>
    <mergeCell ref="B16:D16"/>
    <mergeCell ref="B17:D17"/>
    <mergeCell ref="B18:D18"/>
    <mergeCell ref="B19:D19"/>
    <mergeCell ref="B21:D21"/>
    <mergeCell ref="B22:D22"/>
    <mergeCell ref="B23:D23"/>
    <mergeCell ref="B24:D24"/>
    <mergeCell ref="B25:D25"/>
  </mergeCells>
  <hyperlinks>
    <hyperlink ref="B4" location="הוראות!A1" display="חזרה"/>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5"/>
  <sheetViews>
    <sheetView rightToLeft="1" workbookViewId="0">
      <selection activeCell="L32" sqref="L32"/>
    </sheetView>
  </sheetViews>
  <sheetFormatPr defaultRowHeight="14.25" x14ac:dyDescent="0.2"/>
  <sheetData>
    <row r="1" spans="1:16" ht="18.75" x14ac:dyDescent="0.3">
      <c r="A1" s="48"/>
      <c r="B1" s="2" t="str">
        <f>[2]הוראות!B31</f>
        <v>נספח ב4 - מדדי בקשות למשיכת כספים או לקבלת קצבת זקנה (פנסיה)</v>
      </c>
      <c r="C1" s="49"/>
      <c r="D1" s="49"/>
      <c r="E1" s="49"/>
      <c r="F1" s="49"/>
      <c r="G1" s="49"/>
      <c r="H1" s="49"/>
      <c r="I1" s="49"/>
      <c r="J1" s="49"/>
      <c r="K1" s="49"/>
      <c r="L1" s="49"/>
      <c r="M1" s="49"/>
      <c r="N1" s="49"/>
      <c r="O1" s="49"/>
      <c r="P1" s="49"/>
    </row>
    <row r="2" spans="1:16" ht="20.25" x14ac:dyDescent="0.2">
      <c r="A2" s="48"/>
      <c r="B2" s="3" t="str">
        <f>[2]הוראות!B13</f>
        <v>מנוף ניהול קרנות פנסיה בע"מ</v>
      </c>
      <c r="C2" s="49"/>
      <c r="D2" s="49"/>
      <c r="E2" s="49"/>
      <c r="F2" s="49"/>
      <c r="G2" s="49"/>
      <c r="H2" s="49"/>
      <c r="I2" s="49"/>
      <c r="J2" s="49"/>
      <c r="K2" s="49"/>
      <c r="L2" s="49"/>
      <c r="M2" s="49"/>
      <c r="N2" s="49"/>
      <c r="O2" s="49"/>
      <c r="P2" s="49"/>
    </row>
    <row r="3" spans="1:16" ht="15.75" x14ac:dyDescent="0.25">
      <c r="A3" s="48"/>
      <c r="B3" s="5" t="str">
        <f>CONCATENATE([2]הוראות!Z13,[2]הוראות!F13)</f>
        <v>הנתונים ביחידות בודדות לשנת 2014</v>
      </c>
      <c r="C3" s="49"/>
      <c r="D3" s="49"/>
      <c r="E3" s="49"/>
      <c r="F3" s="49"/>
      <c r="G3" s="49"/>
      <c r="H3" s="49"/>
      <c r="I3" s="49"/>
      <c r="J3" s="49"/>
      <c r="K3" s="49"/>
      <c r="L3" s="49"/>
      <c r="M3" s="49"/>
      <c r="N3" s="49"/>
      <c r="O3" s="49"/>
      <c r="P3" s="49"/>
    </row>
    <row r="4" spans="1:16" ht="18.75" x14ac:dyDescent="0.3">
      <c r="A4" s="48"/>
      <c r="B4" s="7" t="s">
        <v>0</v>
      </c>
      <c r="C4" s="49"/>
      <c r="D4" s="49"/>
      <c r="E4" s="50" t="s">
        <v>44</v>
      </c>
      <c r="F4" s="49"/>
      <c r="G4" s="49"/>
      <c r="H4" s="49"/>
      <c r="I4" s="49"/>
      <c r="J4" s="49"/>
      <c r="K4" s="49"/>
      <c r="L4" s="49"/>
      <c r="M4" s="49"/>
      <c r="N4" s="49"/>
      <c r="O4" s="49"/>
      <c r="P4" s="49"/>
    </row>
    <row r="5" spans="1:16" ht="15" x14ac:dyDescent="0.2">
      <c r="A5" s="48"/>
      <c r="B5" s="51"/>
      <c r="C5" s="49"/>
      <c r="D5" s="49"/>
      <c r="E5" s="49"/>
      <c r="F5" s="49"/>
      <c r="G5" s="49"/>
      <c r="H5" s="49"/>
      <c r="I5" s="49"/>
      <c r="J5" s="49"/>
      <c r="K5" s="49"/>
      <c r="L5" s="49"/>
      <c r="M5" s="49"/>
      <c r="N5" s="49"/>
      <c r="O5" s="49"/>
      <c r="P5" s="49"/>
    </row>
    <row r="6" spans="1:16" x14ac:dyDescent="0.2">
      <c r="A6" s="48"/>
      <c r="B6" s="52"/>
      <c r="C6" s="49"/>
      <c r="D6" s="49"/>
      <c r="E6" s="49"/>
      <c r="F6" s="49"/>
      <c r="G6" s="49"/>
      <c r="H6" s="49"/>
      <c r="I6" s="49"/>
      <c r="J6" s="49"/>
      <c r="K6" s="49"/>
      <c r="L6" s="49"/>
      <c r="M6" s="49"/>
      <c r="N6" s="49"/>
      <c r="O6" s="49"/>
      <c r="P6" s="49"/>
    </row>
    <row r="7" spans="1:16" x14ac:dyDescent="0.2">
      <c r="A7" s="48"/>
      <c r="B7" s="99" t="s">
        <v>45</v>
      </c>
      <c r="C7" s="102" t="s">
        <v>46</v>
      </c>
      <c r="D7" s="103"/>
      <c r="E7" s="103"/>
      <c r="F7" s="103"/>
      <c r="G7" s="103"/>
      <c r="H7" s="103"/>
      <c r="I7" s="104"/>
      <c r="J7" s="102" t="s">
        <v>47</v>
      </c>
      <c r="K7" s="103"/>
      <c r="L7" s="103"/>
      <c r="M7" s="103"/>
      <c r="N7" s="103"/>
      <c r="O7" s="103"/>
      <c r="P7" s="104"/>
    </row>
    <row r="8" spans="1:16" ht="25.5" x14ac:dyDescent="0.2">
      <c r="A8" s="48"/>
      <c r="B8" s="100"/>
      <c r="C8" s="53" t="s">
        <v>5</v>
      </c>
      <c r="D8" s="54" t="s">
        <v>48</v>
      </c>
      <c r="E8" s="55" t="s">
        <v>49</v>
      </c>
      <c r="F8" s="55" t="s">
        <v>50</v>
      </c>
      <c r="G8" s="55" t="s">
        <v>51</v>
      </c>
      <c r="H8" s="56" t="s">
        <v>52</v>
      </c>
      <c r="I8" s="57" t="s">
        <v>53</v>
      </c>
      <c r="J8" s="58" t="str">
        <f>C8</f>
        <v>סה"כ</v>
      </c>
      <c r="K8" s="54" t="s">
        <v>48</v>
      </c>
      <c r="L8" s="55" t="s">
        <v>49</v>
      </c>
      <c r="M8" s="55" t="s">
        <v>54</v>
      </c>
      <c r="N8" s="55" t="s">
        <v>52</v>
      </c>
      <c r="O8" s="56" t="s">
        <v>55</v>
      </c>
      <c r="P8" s="57" t="s">
        <v>56</v>
      </c>
    </row>
    <row r="9" spans="1:16" x14ac:dyDescent="0.2">
      <c r="A9" s="48"/>
      <c r="B9" s="101"/>
      <c r="C9" s="59" t="s">
        <v>11</v>
      </c>
      <c r="D9" s="60" t="s">
        <v>12</v>
      </c>
      <c r="E9" s="60" t="s">
        <v>13</v>
      </c>
      <c r="F9" s="60" t="s">
        <v>14</v>
      </c>
      <c r="G9" s="60" t="s">
        <v>15</v>
      </c>
      <c r="H9" s="61" t="s">
        <v>16</v>
      </c>
      <c r="I9" s="62" t="s">
        <v>17</v>
      </c>
      <c r="J9" s="63" t="s">
        <v>18</v>
      </c>
      <c r="K9" s="60" t="s">
        <v>19</v>
      </c>
      <c r="L9" s="60" t="s">
        <v>20</v>
      </c>
      <c r="M9" s="64" t="s">
        <v>21</v>
      </c>
      <c r="N9" s="61" t="s">
        <v>22</v>
      </c>
      <c r="O9" s="61" t="s">
        <v>23</v>
      </c>
      <c r="P9" s="62" t="s">
        <v>24</v>
      </c>
    </row>
    <row r="10" spans="1:16" ht="51" x14ac:dyDescent="0.2">
      <c r="A10" s="48"/>
      <c r="B10" s="65" t="s">
        <v>57</v>
      </c>
      <c r="C10" s="66">
        <f>IF('[2]נספח א4 - P'!$D$14=0,"",'[2]נספח א4 - P'!D14/'[2]נספח א4 - P'!$D$14)</f>
        <v>1</v>
      </c>
      <c r="D10" s="66">
        <f>IF('[2]נספח א4 - P'!$D$14=0,"",'[2]נספח א4 - P'!E14/'[2]נספח א4 - P'!$D$14)</f>
        <v>2.6683608640406607E-2</v>
      </c>
      <c r="E10" s="66">
        <f>IF('[2]נספח א4 - P'!$D$14=0,"",'[2]נספח א4 - P'!F14/'[2]נספח א4 - P'!$D$14)</f>
        <v>4.3837357052096571E-2</v>
      </c>
      <c r="F10" s="66">
        <f>IF('[2]נספח א4 - P'!$D$14=0,"",'[2]נספח א4 - P'!G14/'[2]נספח א4 - P'!$D$14)</f>
        <v>7.5603557814485384E-2</v>
      </c>
      <c r="G10" s="66">
        <f>IF('[2]נספח א4 - P'!$D$14=0,"",'[2]נספח א4 - P'!H14/'[2]נספח א4 - P'!$D$14)</f>
        <v>9.2757306226175354E-2</v>
      </c>
      <c r="H10" s="66">
        <f>IF('[2]נספח א4 - P'!$D$14=0,"",'[2]נספח א4 - P'!I14/'[2]נספח א4 - P'!$D$14)</f>
        <v>0.30177890724269379</v>
      </c>
      <c r="I10" s="66">
        <f>IF('[2]נספח א4 - P'!$D$14=0,"",'[2]נספח א4 - P'!J14/'[2]נספח א4 - P'!$D$14)</f>
        <v>0.4593392630241423</v>
      </c>
      <c r="J10" s="66">
        <f>IF('[2]נספח א4 - P'!$K$14=0,"",'[2]נספח א4 - P'!K14/'[2]נספח א4 - P'!$K$14)</f>
        <v>1</v>
      </c>
      <c r="K10" s="66">
        <f>IF('[2]נספח א4 - P'!$K$14=0,"",'[2]נספח א4 - P'!L14/'[2]נספח א4 - P'!$K$14)</f>
        <v>0.53333333333333333</v>
      </c>
      <c r="L10" s="66">
        <f>IF('[2]נספח א4 - P'!$K$14=0,"",'[2]נספח א4 - P'!M14/'[2]נספח א4 - P'!$K$14)</f>
        <v>0</v>
      </c>
      <c r="M10" s="66">
        <f>IF('[2]נספח א4 - P'!$K$14=0,"",'[2]נספח א4 - P'!N14/'[2]נספח א4 - P'!$K$14)</f>
        <v>0</v>
      </c>
      <c r="N10" s="66">
        <f>IF('[2]נספח א4 - P'!$K$14=0,"",'[2]נספח א4 - P'!O14/'[2]נספח א4 - P'!$K$14)</f>
        <v>0.13333333333333333</v>
      </c>
      <c r="O10" s="66">
        <f>IF('[2]נספח א4 - P'!$K$14=0,"",'[2]נספח א4 - P'!P14/'[2]נספח א4 - P'!$K$14)</f>
        <v>0</v>
      </c>
      <c r="P10" s="67">
        <f>IF('[2]נספח א4 - P'!$K$14=0,"",'[2]נספח א4 - P'!Q14/'[2]נספח א4 - P'!$K$14)</f>
        <v>0.33333333333333331</v>
      </c>
    </row>
    <row r="11" spans="1:16" x14ac:dyDescent="0.2">
      <c r="A11" s="48"/>
      <c r="B11" s="49"/>
      <c r="C11" s="49"/>
      <c r="D11" s="49"/>
      <c r="E11" s="49"/>
      <c r="F11" s="49"/>
      <c r="G11" s="49"/>
      <c r="H11" s="49"/>
      <c r="I11" s="68"/>
      <c r="J11" s="49"/>
      <c r="K11" s="49"/>
      <c r="L11" s="49"/>
      <c r="M11" s="49"/>
      <c r="N11" s="49"/>
      <c r="O11" s="49"/>
      <c r="P11" s="49"/>
    </row>
    <row r="12" spans="1:16" x14ac:dyDescent="0.2">
      <c r="A12" s="48"/>
      <c r="B12" s="69" t="s">
        <v>58</v>
      </c>
      <c r="C12" s="70"/>
      <c r="D12" s="70"/>
      <c r="E12" s="70"/>
      <c r="F12" s="70"/>
      <c r="G12" s="70"/>
      <c r="H12" s="70"/>
      <c r="I12" s="70"/>
      <c r="J12" s="70"/>
      <c r="K12" s="70"/>
      <c r="L12" s="70"/>
      <c r="M12" s="70"/>
      <c r="N12" s="70"/>
      <c r="O12" s="70"/>
      <c r="P12" s="48"/>
    </row>
    <row r="13" spans="1:16" x14ac:dyDescent="0.2">
      <c r="A13" s="48"/>
      <c r="B13" s="105" t="s">
        <v>59</v>
      </c>
      <c r="C13" s="105"/>
      <c r="D13" s="105"/>
      <c r="E13" s="105"/>
      <c r="F13" s="105"/>
      <c r="G13" s="105"/>
      <c r="H13" s="105"/>
      <c r="I13" s="105"/>
      <c r="J13" s="105"/>
      <c r="K13" s="105"/>
      <c r="L13" s="105"/>
      <c r="M13" s="105"/>
      <c r="N13" s="105"/>
      <c r="O13" s="105"/>
      <c r="P13" s="105"/>
    </row>
    <row r="14" spans="1:16" x14ac:dyDescent="0.2">
      <c r="A14" s="48"/>
      <c r="B14" s="105" t="s">
        <v>60</v>
      </c>
      <c r="C14" s="105"/>
      <c r="D14" s="105"/>
      <c r="E14" s="105"/>
      <c r="F14" s="105"/>
      <c r="G14" s="105"/>
      <c r="H14" s="105"/>
      <c r="I14" s="105"/>
      <c r="J14" s="105"/>
      <c r="K14" s="105"/>
      <c r="L14" s="105"/>
      <c r="M14" s="105"/>
      <c r="N14" s="105"/>
      <c r="O14" s="105"/>
      <c r="P14" s="105"/>
    </row>
    <row r="15" spans="1:16" x14ac:dyDescent="0.2">
      <c r="A15" s="48"/>
      <c r="B15" s="106" t="s">
        <v>61</v>
      </c>
      <c r="C15" s="106"/>
      <c r="D15" s="106"/>
      <c r="E15" s="106"/>
      <c r="F15" s="106"/>
      <c r="G15" s="106"/>
      <c r="H15" s="106"/>
      <c r="I15" s="106"/>
      <c r="J15" s="106"/>
      <c r="K15" s="106"/>
      <c r="L15" s="106"/>
      <c r="M15" s="106"/>
      <c r="N15" s="106"/>
      <c r="O15" s="106"/>
      <c r="P15" s="106"/>
    </row>
  </sheetData>
  <mergeCells count="6">
    <mergeCell ref="B15:P15"/>
    <mergeCell ref="B7:B9"/>
    <mergeCell ref="C7:I7"/>
    <mergeCell ref="J7:P7"/>
    <mergeCell ref="B13:P13"/>
    <mergeCell ref="B14:P14"/>
  </mergeCells>
  <hyperlinks>
    <hyperlink ref="B4" location="הוראות!A1" display="חזרה"/>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6"/>
  <sheetViews>
    <sheetView rightToLeft="1" tabSelected="1" workbookViewId="0">
      <selection activeCell="G36" sqref="G36"/>
    </sheetView>
  </sheetViews>
  <sheetFormatPr defaultRowHeight="14.25" x14ac:dyDescent="0.2"/>
  <sheetData>
    <row r="1" spans="1:23" ht="18.75" x14ac:dyDescent="0.3">
      <c r="A1" s="71"/>
      <c r="B1" s="2" t="str">
        <f>[2]הוראות!B34</f>
        <v>נספח ב5 - מדדי בקשות להעברת כספים בין קופות גמל או בין מסלולי השקעה (פנסיה)</v>
      </c>
      <c r="C1" s="49"/>
      <c r="D1" s="49"/>
      <c r="E1" s="49"/>
      <c r="F1" s="49"/>
      <c r="G1" s="49"/>
      <c r="H1" s="49"/>
      <c r="I1" s="49"/>
      <c r="J1" s="49"/>
      <c r="K1" s="49"/>
      <c r="L1" s="49"/>
      <c r="M1" s="49"/>
      <c r="N1" s="49"/>
      <c r="O1" s="49"/>
      <c r="P1" s="49"/>
      <c r="Q1" s="71"/>
      <c r="R1" s="71"/>
      <c r="S1" s="71"/>
      <c r="T1" s="71"/>
      <c r="U1" s="71"/>
      <c r="V1" s="71"/>
      <c r="W1" s="71"/>
    </row>
    <row r="2" spans="1:23" ht="20.25" x14ac:dyDescent="0.2">
      <c r="A2" s="71"/>
      <c r="B2" s="3" t="str">
        <f>[2]הוראות!B13</f>
        <v>מנוף ניהול קרנות פנסיה בע"מ</v>
      </c>
      <c r="C2" s="49"/>
      <c r="D2" s="49"/>
      <c r="E2" s="49"/>
      <c r="F2" s="49"/>
      <c r="G2" s="49"/>
      <c r="H2" s="49"/>
      <c r="I2" s="49"/>
      <c r="J2" s="49"/>
      <c r="K2" s="49"/>
      <c r="L2" s="49"/>
      <c r="M2" s="49"/>
      <c r="N2" s="49"/>
      <c r="O2" s="49"/>
      <c r="P2" s="49"/>
      <c r="Q2" s="71"/>
      <c r="R2" s="71"/>
      <c r="S2" s="71"/>
      <c r="T2" s="71"/>
      <c r="U2" s="71"/>
      <c r="V2" s="71"/>
      <c r="W2" s="71"/>
    </row>
    <row r="3" spans="1:23" ht="15.75" x14ac:dyDescent="0.25">
      <c r="A3" s="71"/>
      <c r="B3" s="5" t="str">
        <f>CONCATENATE([2]הוראות!Z13,[2]הוראות!F13)</f>
        <v>הנתונים ביחידות בודדות לשנת 2014</v>
      </c>
      <c r="C3" s="49"/>
      <c r="D3" s="49"/>
      <c r="E3" s="49"/>
      <c r="F3" s="49"/>
      <c r="G3" s="49"/>
      <c r="H3" s="49"/>
      <c r="I3" s="49"/>
      <c r="J3" s="49"/>
      <c r="K3" s="49"/>
      <c r="L3" s="49"/>
      <c r="M3" s="49"/>
      <c r="N3" s="49"/>
      <c r="O3" s="49"/>
      <c r="P3" s="49"/>
      <c r="Q3" s="71"/>
      <c r="R3" s="71"/>
      <c r="S3" s="71"/>
      <c r="T3" s="71"/>
      <c r="U3" s="71"/>
      <c r="V3" s="71"/>
      <c r="W3" s="71"/>
    </row>
    <row r="4" spans="1:23" ht="18.75" x14ac:dyDescent="0.3">
      <c r="A4" s="71"/>
      <c r="B4" s="7" t="s">
        <v>0</v>
      </c>
      <c r="C4" s="49"/>
      <c r="D4" s="49"/>
      <c r="E4" s="49"/>
      <c r="F4" s="49"/>
      <c r="G4" s="49"/>
      <c r="H4" s="49"/>
      <c r="I4" s="50" t="s">
        <v>62</v>
      </c>
      <c r="J4" s="49"/>
      <c r="K4" s="49"/>
      <c r="L4" s="49"/>
      <c r="M4" s="49"/>
      <c r="N4" s="49"/>
      <c r="O4" s="49"/>
      <c r="P4" s="49"/>
      <c r="Q4" s="71"/>
      <c r="R4" s="71"/>
      <c r="S4" s="71"/>
      <c r="T4" s="71"/>
      <c r="U4" s="71"/>
      <c r="V4" s="71"/>
      <c r="W4" s="71"/>
    </row>
    <row r="5" spans="1:23" ht="15" x14ac:dyDescent="0.2">
      <c r="A5" s="71"/>
      <c r="B5" s="51"/>
      <c r="C5" s="49"/>
      <c r="D5" s="49"/>
      <c r="E5" s="49"/>
      <c r="F5" s="49"/>
      <c r="G5" s="49"/>
      <c r="H5" s="49"/>
      <c r="I5" s="49"/>
      <c r="J5" s="49"/>
      <c r="K5" s="49"/>
      <c r="L5" s="49"/>
      <c r="M5" s="49"/>
      <c r="N5" s="49"/>
      <c r="O5" s="49"/>
      <c r="P5" s="49"/>
      <c r="Q5" s="71"/>
      <c r="R5" s="71"/>
      <c r="S5" s="71"/>
      <c r="T5" s="71"/>
      <c r="U5" s="71"/>
      <c r="V5" s="71"/>
      <c r="W5" s="71"/>
    </row>
    <row r="6" spans="1:23" x14ac:dyDescent="0.2">
      <c r="A6" s="71"/>
      <c r="B6" s="72"/>
      <c r="C6" s="49"/>
      <c r="D6" s="49"/>
      <c r="E6" s="49"/>
      <c r="F6" s="49"/>
      <c r="G6" s="49"/>
      <c r="H6" s="49"/>
      <c r="I6" s="49"/>
      <c r="J6" s="49"/>
      <c r="K6" s="49"/>
      <c r="L6" s="49"/>
      <c r="M6" s="49"/>
      <c r="N6" s="49"/>
      <c r="O6" s="49"/>
      <c r="P6" s="49"/>
      <c r="Q6" s="71"/>
      <c r="R6" s="71"/>
      <c r="S6" s="71"/>
      <c r="T6" s="71"/>
      <c r="U6" s="71"/>
      <c r="V6" s="71"/>
      <c r="W6" s="71"/>
    </row>
    <row r="7" spans="1:23" x14ac:dyDescent="0.2">
      <c r="A7" s="71"/>
      <c r="B7" s="99" t="s">
        <v>45</v>
      </c>
      <c r="C7" s="102" t="s">
        <v>63</v>
      </c>
      <c r="D7" s="103"/>
      <c r="E7" s="103"/>
      <c r="F7" s="103"/>
      <c r="G7" s="103"/>
      <c r="H7" s="103"/>
      <c r="I7" s="104"/>
      <c r="J7" s="102" t="s">
        <v>64</v>
      </c>
      <c r="K7" s="103"/>
      <c r="L7" s="103"/>
      <c r="M7" s="103"/>
      <c r="N7" s="103"/>
      <c r="O7" s="103"/>
      <c r="P7" s="104"/>
      <c r="Q7" s="102" t="s">
        <v>65</v>
      </c>
      <c r="R7" s="103"/>
      <c r="S7" s="103"/>
      <c r="T7" s="103"/>
      <c r="U7" s="103"/>
      <c r="V7" s="103"/>
      <c r="W7" s="104"/>
    </row>
    <row r="8" spans="1:23" ht="25.5" x14ac:dyDescent="0.2">
      <c r="A8" s="71"/>
      <c r="B8" s="100"/>
      <c r="C8" s="58" t="str">
        <f>'[1]נספח ב4'!C8</f>
        <v>סה"כ</v>
      </c>
      <c r="D8" s="55" t="s">
        <v>48</v>
      </c>
      <c r="E8" s="55" t="s">
        <v>66</v>
      </c>
      <c r="F8" s="55" t="s">
        <v>67</v>
      </c>
      <c r="G8" s="55" t="s">
        <v>68</v>
      </c>
      <c r="H8" s="56" t="s">
        <v>69</v>
      </c>
      <c r="I8" s="73" t="s">
        <v>70</v>
      </c>
      <c r="J8" s="74" t="str">
        <f>'[1]נספח ב4'!C8</f>
        <v>סה"כ</v>
      </c>
      <c r="K8" s="55" t="s">
        <v>71</v>
      </c>
      <c r="L8" s="55" t="s">
        <v>72</v>
      </c>
      <c r="M8" s="55" t="s">
        <v>49</v>
      </c>
      <c r="N8" s="55" t="s">
        <v>50</v>
      </c>
      <c r="O8" s="56" t="s">
        <v>51</v>
      </c>
      <c r="P8" s="73" t="s">
        <v>73</v>
      </c>
      <c r="Q8" s="74" t="str">
        <f>J8</f>
        <v>סה"כ</v>
      </c>
      <c r="R8" s="55" t="s">
        <v>71</v>
      </c>
      <c r="S8" s="55" t="s">
        <v>72</v>
      </c>
      <c r="T8" s="55" t="s">
        <v>49</v>
      </c>
      <c r="U8" s="55" t="s">
        <v>50</v>
      </c>
      <c r="V8" s="56" t="s">
        <v>51</v>
      </c>
      <c r="W8" s="73" t="s">
        <v>73</v>
      </c>
    </row>
    <row r="9" spans="1:23" x14ac:dyDescent="0.2">
      <c r="A9" s="71"/>
      <c r="B9" s="101"/>
      <c r="C9" s="63" t="s">
        <v>26</v>
      </c>
      <c r="D9" s="60" t="s">
        <v>27</v>
      </c>
      <c r="E9" s="61" t="s">
        <v>28</v>
      </c>
      <c r="F9" s="60" t="s">
        <v>74</v>
      </c>
      <c r="G9" s="60" t="s">
        <v>75</v>
      </c>
      <c r="H9" s="75" t="s">
        <v>76</v>
      </c>
      <c r="I9" s="62" t="s">
        <v>77</v>
      </c>
      <c r="J9" s="64" t="s">
        <v>78</v>
      </c>
      <c r="K9" s="60" t="s">
        <v>79</v>
      </c>
      <c r="L9" s="60" t="s">
        <v>80</v>
      </c>
      <c r="M9" s="64" t="s">
        <v>81</v>
      </c>
      <c r="N9" s="60" t="s">
        <v>82</v>
      </c>
      <c r="O9" s="75" t="s">
        <v>83</v>
      </c>
      <c r="P9" s="62" t="s">
        <v>84</v>
      </c>
      <c r="Q9" s="63" t="s">
        <v>85</v>
      </c>
      <c r="R9" s="60" t="s">
        <v>86</v>
      </c>
      <c r="S9" s="61" t="s">
        <v>87</v>
      </c>
      <c r="T9" s="60" t="s">
        <v>88</v>
      </c>
      <c r="U9" s="60" t="s">
        <v>89</v>
      </c>
      <c r="V9" s="75" t="s">
        <v>90</v>
      </c>
      <c r="W9" s="62" t="s">
        <v>91</v>
      </c>
    </row>
    <row r="10" spans="1:23" ht="51" x14ac:dyDescent="0.2">
      <c r="A10" s="71"/>
      <c r="B10" s="65" t="s">
        <v>57</v>
      </c>
      <c r="C10" s="66">
        <f>IF('[2]נספח א5 - P'!$D$14=0,"",'[2]נספח א5 - P'!D14/'[2]נספח א5 - P'!$D$14)</f>
        <v>1</v>
      </c>
      <c r="D10" s="66">
        <f>IF('[2]נספח א5 - P'!$D$14=0,"",'[2]נספח א5 - P'!E14/'[2]נספח א5 - P'!$D$14)</f>
        <v>1.1261261261261261E-2</v>
      </c>
      <c r="E10" s="66">
        <f>IF('[2]נספח א5 - P'!$D$14=0,"",'[2]נספח א5 - P'!F14/'[2]נספח א5 - P'!$D$14)</f>
        <v>0.59346846846846846</v>
      </c>
      <c r="F10" s="66">
        <f>IF('[2]נספח א5 - P'!$D$14=0,"",'[2]נספח א5 - P'!G14/'[2]נספח א5 - P'!$D$14)</f>
        <v>0.26745495495495497</v>
      </c>
      <c r="G10" s="66">
        <f>IF('[2]נספח א5 - P'!$D$14=0,"",'[2]נספח א5 - P'!H14/'[2]נספח א5 - P'!$D$14)</f>
        <v>9.9662162162162157E-2</v>
      </c>
      <c r="H10" s="66">
        <f>IF('[2]נספח א5 - P'!$D$14=0,"",'[2]נספח א5 - P'!I14/'[2]נספח א5 - P'!$D$14)</f>
        <v>1.1824324324324325E-2</v>
      </c>
      <c r="I10" s="66">
        <f>IF('[2]נספח א5 - P'!$D$14=0,"",'[2]נספח א5 - P'!J14/'[2]נספח א5 - P'!$D$14)</f>
        <v>1.6328828828828829E-2</v>
      </c>
      <c r="J10" s="66">
        <f>IF('[2]נספח א5 - P'!$K$14=0,"",'[2]נספח א5 - P'!K14/'[2]נספח א5 - P'!$K$14)</f>
        <v>1</v>
      </c>
      <c r="K10" s="66">
        <f>IF('[2]נספח א5 - P'!$K$14=0,"",'[2]נספח א5 - P'!L14/'[2]נספח א5 - P'!$K$14)</f>
        <v>0.84037990196078427</v>
      </c>
      <c r="L10" s="66">
        <f>IF('[2]נספח א5 - P'!$K$14=0,"",'[2]נספח א5 - P'!M14/'[2]נספח א5 - P'!$K$14)</f>
        <v>0.12530637254901961</v>
      </c>
      <c r="M10" s="66">
        <f>IF('[2]נספח א5 - P'!$K$14=0,"",'[2]נספח א5 - P'!N14/'[2]נספח א5 - P'!$K$14)</f>
        <v>2.4816176470588234E-2</v>
      </c>
      <c r="N10" s="66">
        <f>IF('[2]נספח א5 - P'!$K$14=0,"",'[2]נספח א5 - P'!O14/'[2]נספח א5 - P'!$K$14)</f>
        <v>3.6764705882352941E-3</v>
      </c>
      <c r="O10" s="66">
        <f>IF('[2]נספח א5 - P'!$K$14=0,"",'[2]נספח א5 - P'!P14/'[2]נספח א5 - P'!$K$14)</f>
        <v>9.1911764705882352E-4</v>
      </c>
      <c r="P10" s="66">
        <f>IF('[2]נספח א5 - P'!$K$14=0,"",'[2]נספח א5 - P'!Q14/'[2]נספח א5 - P'!$K$14)</f>
        <v>4.9019607843137254E-3</v>
      </c>
      <c r="Q10" s="66" t="str">
        <f>IF('[2]נספח א5 - P'!$R$14=0,"",'[2]נספח א5 - P'!R14/'[2]נספח א5 - P'!$R$14)</f>
        <v/>
      </c>
      <c r="R10" s="66" t="str">
        <f>IF('[2]נספח א5 - P'!$R$14=0,"",'[2]נספח א5 - P'!S14/'[2]נספח א5 - P'!$R$14)</f>
        <v/>
      </c>
      <c r="S10" s="66" t="str">
        <f>IF('[2]נספח א5 - P'!$R$14=0,"",'[2]נספח א5 - P'!T14/'[2]נספח א5 - P'!$R$14)</f>
        <v/>
      </c>
      <c r="T10" s="66" t="str">
        <f>IF('[2]נספח א5 - P'!$R$14=0,"",'[2]נספח א5 - P'!U14/'[2]נספח א5 - P'!$R$14)</f>
        <v/>
      </c>
      <c r="U10" s="66" t="str">
        <f>IF('[2]נספח א5 - P'!$R$14=0,"",'[2]נספח א5 - P'!V14/'[2]נספח א5 - P'!$R$14)</f>
        <v/>
      </c>
      <c r="V10" s="66" t="str">
        <f>IF('[2]נספח א5 - P'!$R$14=0,"",'[2]נספח א5 - P'!W14/'[2]נספח א5 - P'!$R$14)</f>
        <v/>
      </c>
      <c r="W10" s="67" t="str">
        <f>IF('[2]נספח א5 - P'!$R$14=0,"",'[2]נספח א5 - P'!X14/'[2]נספח א5 - P'!$R$14)</f>
        <v/>
      </c>
    </row>
    <row r="11" spans="1:23" x14ac:dyDescent="0.2">
      <c r="A11" s="71"/>
      <c r="B11" s="49"/>
      <c r="C11" s="49"/>
      <c r="D11" s="49"/>
      <c r="E11" s="49"/>
      <c r="F11" s="49"/>
      <c r="G11" s="49"/>
      <c r="H11" s="49"/>
      <c r="I11" s="49"/>
      <c r="J11" s="49"/>
      <c r="K11" s="49"/>
      <c r="L11" s="49"/>
      <c r="M11" s="49"/>
      <c r="N11" s="49"/>
      <c r="O11" s="49"/>
      <c r="P11" s="49"/>
      <c r="Q11" s="71"/>
      <c r="R11" s="71"/>
      <c r="S11" s="71"/>
      <c r="T11" s="71"/>
      <c r="U11" s="71"/>
      <c r="V11" s="71"/>
      <c r="W11" s="71"/>
    </row>
    <row r="12" spans="1:23" x14ac:dyDescent="0.2">
      <c r="A12" s="71"/>
      <c r="B12" s="107" t="s">
        <v>58</v>
      </c>
      <c r="C12" s="107"/>
      <c r="D12" s="107"/>
      <c r="E12" s="107"/>
      <c r="F12" s="107"/>
      <c r="G12" s="107"/>
      <c r="H12" s="107"/>
      <c r="I12" s="107"/>
      <c r="J12" s="107"/>
      <c r="K12" s="107"/>
      <c r="L12" s="107"/>
      <c r="M12" s="107"/>
      <c r="N12" s="107"/>
      <c r="O12" s="107"/>
      <c r="P12" s="107"/>
      <c r="Q12" s="71"/>
      <c r="R12" s="71"/>
      <c r="S12" s="71"/>
      <c r="T12" s="71"/>
      <c r="U12" s="71"/>
      <c r="V12" s="71"/>
      <c r="W12" s="71"/>
    </row>
    <row r="13" spans="1:23" x14ac:dyDescent="0.2">
      <c r="A13" s="71"/>
      <c r="B13" s="105" t="s">
        <v>59</v>
      </c>
      <c r="C13" s="105"/>
      <c r="D13" s="105"/>
      <c r="E13" s="105"/>
      <c r="F13" s="105"/>
      <c r="G13" s="105"/>
      <c r="H13" s="105"/>
      <c r="I13" s="105"/>
      <c r="J13" s="105"/>
      <c r="K13" s="105"/>
      <c r="L13" s="105"/>
      <c r="M13" s="105"/>
      <c r="N13" s="105"/>
      <c r="O13" s="105"/>
      <c r="P13" s="105"/>
      <c r="Q13" s="71"/>
      <c r="R13" s="71"/>
      <c r="S13" s="71"/>
      <c r="T13" s="71"/>
      <c r="U13" s="71"/>
      <c r="V13" s="71"/>
      <c r="W13" s="71"/>
    </row>
    <row r="14" spans="1:23" x14ac:dyDescent="0.2">
      <c r="A14" s="71"/>
      <c r="B14" s="106" t="s">
        <v>92</v>
      </c>
      <c r="C14" s="106"/>
      <c r="D14" s="106"/>
      <c r="E14" s="106"/>
      <c r="F14" s="106"/>
      <c r="G14" s="106"/>
      <c r="H14" s="106"/>
      <c r="I14" s="106"/>
      <c r="J14" s="106"/>
      <c r="K14" s="106"/>
      <c r="L14" s="106"/>
      <c r="M14" s="106"/>
      <c r="N14" s="106"/>
      <c r="O14" s="106"/>
      <c r="P14" s="106"/>
      <c r="Q14" s="71"/>
      <c r="R14" s="71"/>
      <c r="S14" s="71"/>
      <c r="T14" s="71"/>
      <c r="U14" s="71"/>
      <c r="V14" s="71"/>
      <c r="W14" s="71"/>
    </row>
    <row r="15" spans="1:23" x14ac:dyDescent="0.2">
      <c r="A15" s="71"/>
      <c r="B15" s="106" t="s">
        <v>93</v>
      </c>
      <c r="C15" s="106"/>
      <c r="D15" s="106"/>
      <c r="E15" s="106"/>
      <c r="F15" s="106"/>
      <c r="G15" s="106"/>
      <c r="H15" s="106"/>
      <c r="I15" s="106"/>
      <c r="J15" s="106"/>
      <c r="K15" s="106"/>
      <c r="L15" s="106"/>
      <c r="M15" s="106"/>
      <c r="N15" s="106"/>
      <c r="O15" s="106"/>
      <c r="P15" s="106"/>
      <c r="Q15" s="71"/>
      <c r="R15" s="71"/>
      <c r="S15" s="71"/>
      <c r="T15" s="71"/>
      <c r="U15" s="71"/>
      <c r="V15" s="71"/>
      <c r="W15" s="71"/>
    </row>
    <row r="16" spans="1:23" x14ac:dyDescent="0.2">
      <c r="A16" s="71"/>
      <c r="B16" s="106" t="s">
        <v>94</v>
      </c>
      <c r="C16" s="106"/>
      <c r="D16" s="106"/>
      <c r="E16" s="106"/>
      <c r="F16" s="106"/>
      <c r="G16" s="106"/>
      <c r="H16" s="106"/>
      <c r="I16" s="106"/>
      <c r="J16" s="106"/>
      <c r="K16" s="106"/>
      <c r="L16" s="106"/>
      <c r="M16" s="106"/>
      <c r="N16" s="106"/>
      <c r="O16" s="106"/>
      <c r="P16" s="106"/>
      <c r="Q16" s="71"/>
      <c r="R16" s="71"/>
      <c r="S16" s="71"/>
      <c r="T16" s="71"/>
      <c r="U16" s="71"/>
      <c r="V16" s="71"/>
      <c r="W16" s="71"/>
    </row>
  </sheetData>
  <mergeCells count="9">
    <mergeCell ref="Q7:W7"/>
    <mergeCell ref="B12:P12"/>
    <mergeCell ref="B13:P13"/>
    <mergeCell ref="B14:P14"/>
    <mergeCell ref="B15:P15"/>
    <mergeCell ref="B16:P16"/>
    <mergeCell ref="B7:B9"/>
    <mergeCell ref="C7:I7"/>
    <mergeCell ref="J7:P7"/>
  </mergeCells>
  <hyperlinks>
    <hyperlink ref="B4" location="הוראות!A1" display="חזרה"/>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קובץ" ma:contentTypeID="0x010100335C0ECE568C452B92B62BECFDC242E600F7ADB1F89E0E1D459BE1208F73F01C9C" ma:contentTypeVersion="64" ma:contentTypeDescription="מאפיינים המנוהלים עבור קבצים באתר" ma:contentTypeScope="" ma:versionID="93d12ca12aaf568bbe056028003642a3">
  <xsd:schema xmlns:xsd="http://www.w3.org/2001/XMLSchema" xmlns:xs="http://www.w3.org/2001/XMLSchema" xmlns:p="http://schemas.microsoft.com/office/2006/metadata/properties" xmlns:ns1="http://schemas.microsoft.com/sharepoint/v3" xmlns:ns2="21e3d994-461f-4904-b5d3-a3b49fb448a4" xmlns:ns3="0b10fada-9d34-4c2d-8090-b9db555d658b" xmlns:ns4="0B10FADA-9D34-4C2D-8090-B9DB555D658B" targetNamespace="http://schemas.microsoft.com/office/2006/metadata/properties" ma:root="true" ma:fieldsID="111d4e51b8b140d3dd93961a16580ebb" ns1:_="" ns2:_="" ns3:_="" ns4:_="">
    <xsd:import namespace="http://schemas.microsoft.com/sharepoint/v3"/>
    <xsd:import namespace="21e3d994-461f-4904-b5d3-a3b49fb448a4"/>
    <xsd:import namespace="0b10fada-9d34-4c2d-8090-b9db555d658b"/>
    <xsd:import namespace="0B10FADA-9D34-4C2D-8090-B9DB555D658B"/>
    <xsd:element name="properties">
      <xsd:complexType>
        <xsd:sequence>
          <xsd:element name="documentManagement">
            <xsd:complexType>
              <xsd:all>
                <xsd:element ref="ns2:TaxCatchAll" minOccurs="0"/>
                <xsd:element ref="ns2:TaxCatchAllLabel" minOccurs="0"/>
                <xsd:element ref="ns3:Harel_PushUpdates" minOccurs="0"/>
                <xsd:element ref="ns3:Harel_RemoveFromUpdatesDate" minOccurs="0"/>
                <xsd:element ref="ns3:Harel_WhatWasUpdated" minOccurs="0"/>
                <xsd:element ref="ns3:Harel_ExpirationDate" minOccurs="0"/>
                <xsd:element ref="ns3:HarelAreaAndProductsTaxHTField" minOccurs="0"/>
                <xsd:element ref="ns3:HarelInfoTypeTaxHTField" minOccurs="0"/>
                <xsd:element ref="ns4:Harel_FormDocumentChoice"/>
                <xsd:element ref="ns4:Harel_Summary" minOccurs="0"/>
                <xsd:element ref="ns2:Harel_DocLinkFeedOnline" minOccurs="0"/>
                <xsd:element ref="ns4:Harel_Explanation" minOccurs="0"/>
                <xsd:element ref="ns3:Harel_SEO_File_KeyWords" minOccurs="0"/>
                <xsd:element ref="ns2:HarelExcludeFromFilters" minOccurs="0"/>
                <xsd:element ref="ns2:nd4fb19c9beb4c13bd210a9bb73b2def" minOccurs="0"/>
                <xsd:element ref="ns2:_dlc_DocId" minOccurs="0"/>
                <xsd:element ref="ns2:_dlc_DocIdUrl" minOccurs="0"/>
                <xsd:element ref="ns2:_dlc_DocIdPersistId" minOccurs="0"/>
                <xsd:element ref="ns2:HarelDocOrder"/>
                <xsd:element ref="ns2:HarelPublishDate" minOccurs="0"/>
                <xsd:element ref="ns2:HarelDocComment" minOccurs="0"/>
                <xsd:element ref="ns1:ID" minOccurs="0"/>
                <xsd:element ref="ns2:HarelAbandonSignal"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8"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20" nillable="true" ma:displayName="קישור להזנה אונליין" ma:internalName="Harel_DocLinkFeedOnline">
      <xsd:simpleType>
        <xsd:restriction base="dms:Unknown"/>
      </xsd:simpleType>
    </xsd:element>
    <xsd:element name="HarelExcludeFromFilters" ma:index="23" nillable="true" ma:displayName="להסתיר ממסננים" ma:default="0" ma:internalName="HarelExcludeFromFilters">
      <xsd:simpleType>
        <xsd:restriction base="dms:Boolea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ma:readOnly="false">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PushUpdates" ma:index="10" nillable="true" ma:displayName="להציף בעדכונים" ma:internalName="Harel_PushUpdates">
      <xsd:simpleType>
        <xsd:restriction base="dms:Boolean"/>
      </xsd:simpleType>
    </xsd:element>
    <xsd:element name="Harel_RemoveFromUpdatesDate" ma:index="11" nillable="true" ma:displayName="תאריך הסרה מעדכונים" ma:format="DateOnly" ma:internalName="Harel_RemoveFromUpdatesDate">
      <xsd:simpleType>
        <xsd:restriction base="dms:DateTime"/>
      </xsd:simpleType>
    </xsd:element>
    <xsd:element name="Harel_WhatWasUpdated" ma:index="12" nillable="true" ma:displayName="מה התעדכן" ma:internalName="Harel_WhatWasUpdated">
      <xsd:simpleType>
        <xsd:restriction base="dms:Note">
          <xsd:maxLength value="255"/>
        </xsd:restriction>
      </xsd:simpleType>
    </xsd:element>
    <xsd:element name="Harel_ExpirationDate" ma:index="13" nillable="true" ma:displayName="תאריך תפוגה" ma:format="DateOnly" ma:internalName="Harel_ExpirationDate">
      <xsd:simpleType>
        <xsd:restriction base="dms:DateTime"/>
      </xsd:simpleType>
    </xsd:element>
    <xsd:element name="HarelAreaAndProductsTaxHTField" ma:index="14"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InfoTypeTaxHTField" ma:index="16"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FormDocumentChoice" ma:index="1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9" nillable="true" ma:displayName="תקציר" ma:internalName="Harel_Summary">
      <xsd:simpleType>
        <xsd:restriction base="dms:Note">
          <xsd:maxLength value="255"/>
        </xsd:restriction>
      </xsd:simpleType>
    </xsd:element>
    <xsd:element name="Harel_Explanation" ma:index="21" nillable="true" ma:displayName="הסבר" ma:internalName="Harel_Explanatio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Harel_Summary xmlns="0B10FADA-9D34-4C2D-8090-B9DB555D658B" xsi:nil="true"/>
    <HarelInfoTypeTaxHTField xmlns="0b10fada-9d34-4c2d-8090-b9db555d658b">
      <Terms xmlns="http://schemas.microsoft.com/office/infopath/2007/PartnerControls"/>
    </HarelInfoTypeTaxHTField>
    <Harel_SEO_File_KeyWords xmlns="0b10fada-9d34-4c2d-8090-b9db555d658b" xsi:nil="true"/>
    <Harel_FormDocumentChoice xmlns="0B10FADA-9D34-4C2D-8090-B9DB555D658B">פתח מסמך</Harel_FormDocumentChoice>
    <_dlc_DocId xmlns="21e3d994-461f-4904-b5d3-a3b49fb448a4">CUSTOMERS-1797-93</_dlc_DocId>
    <HarelExcludeFromFilters xmlns="21e3d994-461f-4904-b5d3-a3b49fb448a4">false</HarelExcludeFromFilters>
    <Harel_DocLinkFeedOnline xmlns="21e3d994-461f-4904-b5d3-a3b49fb448a4" xsi:nil="true"/>
    <HarelAreaAndProductsTaxHTField xmlns="0b10fada-9d34-4c2d-8090-b9db555d658b">
      <Terms xmlns="http://schemas.microsoft.com/office/infopath/2007/PartnerControls"/>
    </HarelAreaAndProductsTaxHTField>
    <_dlc_DocIdUrl xmlns="21e3d994-461f-4904-b5d3-a3b49fb448a4">
      <Url>https://www-a-edit.harel-ext.com/about/harel-group/harel-pensia-and-gemel/gemel-pensia/_layouts/15/DocIdRedir.aspx?ID=CUSTOMERS-1797-93</Url>
      <Description>CUSTOMERS-1797-93</Description>
    </_dlc_DocIdUrl>
    <TaxCatchAll xmlns="21e3d994-461f-4904-b5d3-a3b49fb448a4"/>
    <Harel_WhatWasUpdated xmlns="0b10fada-9d34-4c2d-8090-b9db555d658b" xsi:nil="true"/>
    <HarelPublishDate xmlns="21e3d994-461f-4904-b5d3-a3b49fb448a4" xsi:nil="true"/>
    <HarelDocComment xmlns="21e3d994-461f-4904-b5d3-a3b49fb448a4" xsi:nil="true"/>
    <Harel_PushUpdates xmlns="0b10fada-9d34-4c2d-8090-b9db555d658b">false</Harel_PushUpdates>
    <Harel_RemoveFromUpdatesDate xmlns="0b10fada-9d34-4c2d-8090-b9db555d658b">2015-12-12T22:00:00+00:00</Harel_RemoveFromUpdatesDate>
    <HarelDocOrder xmlns="21e3d994-461f-4904-b5d3-a3b49fb448a4">1</HarelDocOrder>
    <nd4fb19c9beb4c13bd210a9bb73b2def xmlns="21e3d994-461f-4904-b5d3-a3b49fb448a4">
      <Terms xmlns="http://schemas.microsoft.com/office/infopath/2007/PartnerControls"/>
    </nd4fb19c9beb4c13bd210a9bb73b2def>
    <Harel_Explanation xmlns="0B10FADA-9D34-4C2D-8090-B9DB555D658B" xsi:nil="true"/>
    <Harel_ExpirationDate xmlns="0b10fada-9d34-4c2d-8090-b9db555d658b" xsi:nil="true"/>
    <_dlc_DocIdPersistId xmlns="21e3d994-461f-4904-b5d3-a3b49fb448a4">false</_dlc_DocIdPersistId>
    <HarelAutoKeyAssignment xmlns="21e3d994-461f-4904-b5d3-a3b49fb448a4">false</HarelAutoKeyAssignment>
    <HarelAbandonSignal xmlns="21e3d994-461f-4904-b5d3-a3b49fb448a4">false</HarelAbandonSignal>
    <HarelRequiredDownloadFieldLookup xmlns="21e3d994-461f-4904-b5d3-a3b49fb448a4"/>
    <HarelAbandonSignalType xmlns="21e3d994-461f-4904-b5d3-a3b49fb448a4">ללא</HarelAbandonSignalType>
    <HarelDimutID xmlns="21e3d994-461f-4904-b5d3-a3b49fb448a4" xsi:nil="true"/>
  </documentManagement>
</p:properties>
</file>

<file path=customXml/itemProps1.xml><?xml version="1.0" encoding="utf-8"?>
<ds:datastoreItem xmlns:ds="http://schemas.openxmlformats.org/officeDocument/2006/customXml" ds:itemID="{B8034CB2-E006-4C4A-AA7F-5FF93B8C81F6}"/>
</file>

<file path=customXml/itemProps2.xml><?xml version="1.0" encoding="utf-8"?>
<ds:datastoreItem xmlns:ds="http://schemas.openxmlformats.org/officeDocument/2006/customXml" ds:itemID="{6F102BCA-7F4B-4B9C-BCD3-7444D854AF78}"/>
</file>

<file path=customXml/itemProps3.xml><?xml version="1.0" encoding="utf-8"?>
<ds:datastoreItem xmlns:ds="http://schemas.openxmlformats.org/officeDocument/2006/customXml" ds:itemID="{31D98774-30E4-488D-BA21-01720131D018}"/>
</file>

<file path=customXml/itemProps4.xml><?xml version="1.0" encoding="utf-8"?>
<ds:datastoreItem xmlns:ds="http://schemas.openxmlformats.org/officeDocument/2006/customXml" ds:itemID="{66CB6FA3-9003-4A78-8F11-2665D1CD9AF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גליונות עבודה</vt:lpstr>
      </vt:variant>
      <vt:variant>
        <vt:i4>3</vt:i4>
      </vt:variant>
    </vt:vector>
  </HeadingPairs>
  <TitlesOfParts>
    <vt:vector size="3" baseType="lpstr">
      <vt:lpstr>תביעות נכות + שאירים</vt:lpstr>
      <vt:lpstr>תביעות זיקנה +פדיונות</vt:lpstr>
      <vt:lpstr>בקשות מנוף</vt:lpstr>
    </vt:vector>
  </TitlesOfParts>
  <Company>Harel-Office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שי אספורמס</dc:creator>
  <cp:lastModifiedBy>זוהר זריהן</cp:lastModifiedBy>
  <dcterms:created xsi:type="dcterms:W3CDTF">2015-06-15T13:01:57Z</dcterms:created>
  <dcterms:modified xsi:type="dcterms:W3CDTF">2015-06-18T11:57:28Z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r8>1100</vt:r8>
  </property>
  <property fmtid="{D5CDD505-2E9C-101B-9397-08002B2CF9AE}" pid="3" name="xd_Signature">
    <vt:bool>false</vt:bool>
  </property>
  <property fmtid="{D5CDD505-2E9C-101B-9397-08002B2CF9AE}" pid="4" name="xd_ProgID">
    <vt:lpwstr/>
  </property>
  <property fmtid="{D5CDD505-2E9C-101B-9397-08002B2CF9AE}" pid="5" name="ContentTypeId">
    <vt:lpwstr>0x010100335C0ECE568C452B92B62BECFDC242E600F7ADB1F89E0E1D459BE1208F73F01C9C</vt:lpwstr>
  </property>
  <property fmtid="{D5CDD505-2E9C-101B-9397-08002B2CF9AE}" pid="6" name="_SourceUrl">
    <vt:lpwstr/>
  </property>
  <property fmtid="{D5CDD505-2E9C-101B-9397-08002B2CF9AE}" pid="7" name="_SharedFileIndex">
    <vt:lpwstr/>
  </property>
  <property fmtid="{D5CDD505-2E9C-101B-9397-08002B2CF9AE}" pid="8" name="HarelServicesAndActivities">
    <vt:lpwstr/>
  </property>
  <property fmtid="{D5CDD505-2E9C-101B-9397-08002B2CF9AE}" pid="9" name="TemplateUrl">
    <vt:lpwstr/>
  </property>
  <property fmtid="{D5CDD505-2E9C-101B-9397-08002B2CF9AE}" pid="10" name="HarelInfoType">
    <vt:lpwstr/>
  </property>
  <property fmtid="{D5CDD505-2E9C-101B-9397-08002B2CF9AE}" pid="11" name="_dlc_DocIdItemGuid">
    <vt:lpwstr>5f2fe2e6-6903-438f-95ff-24a14f14a146</vt:lpwstr>
  </property>
  <property fmtid="{D5CDD505-2E9C-101B-9397-08002B2CF9AE}" pid="12" name="HarelAreaAndProducts">
    <vt:lpwstr/>
  </property>
</Properties>
</file>