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metadata.xml" ContentType="application/vnd.openxmlformats-officedocument.spreadsheetml.sheetMetadata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המרכז להנגשת מידע\לקוחות\חברות ביטוח\הראל\שוטף\2021\אפריל 2021\11635\נגיש\"/>
    </mc:Choice>
  </mc:AlternateContent>
  <bookViews>
    <workbookView xWindow="480" yWindow="105" windowWidth="27960" windowHeight="12330" activeTab="1"/>
  </bookViews>
  <sheets>
    <sheet name="כללי והון " sheetId="1" r:id="rId1"/>
    <sheet name="נוסטרו חיים" sheetId="2" r:id="rId2"/>
  </sheets>
  <definedNames>
    <definedName name="_xlnm.Print_Area" localSheetId="0">'כללי והון '!$A:$Y</definedName>
    <definedName name="_xlnm.Print_Area" localSheetId="1">'נוסטרו חיים'!$A:$Y</definedName>
  </definedNames>
  <calcPr calcId="152511"/>
</workbook>
</file>

<file path=xl/calcChain.xml><?xml version="1.0" encoding="utf-8"?>
<calcChain xmlns="http://schemas.openxmlformats.org/spreadsheetml/2006/main">
  <c r="T29" i="1" l="1"/>
  <c r="T57" i="1" s="1"/>
  <c r="U57" i="1" s="1"/>
  <c r="V30" i="1" l="1"/>
  <c r="V29" i="1"/>
  <c r="U29" i="1"/>
  <c r="T30" i="1"/>
  <c r="T58" i="1" s="1"/>
  <c r="U58" i="1" s="1"/>
  <c r="V30" i="2"/>
  <c r="V58" i="2" s="1"/>
  <c r="W58" i="2" s="1"/>
  <c r="V29" i="2"/>
  <c r="V57" i="2" s="1"/>
  <c r="W57" i="2" s="1"/>
  <c r="T30" i="2"/>
  <c r="T58" i="2" s="1"/>
  <c r="U58" i="2" s="1"/>
  <c r="T29" i="2"/>
  <c r="T57" i="2" s="1"/>
  <c r="U57" i="2" s="1"/>
  <c r="U30" i="1" l="1"/>
  <c r="U30" i="2"/>
  <c r="W29" i="2"/>
  <c r="W30" i="2"/>
  <c r="W30" i="1"/>
  <c r="V58" i="1"/>
  <c r="W58" i="1" s="1"/>
  <c r="U29" i="2"/>
  <c r="W29" i="1"/>
  <c r="V57" i="1"/>
  <c r="W57" i="1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1">
    <s v="SDM SSAS Yitrot Revach"/>
    <s v="[Neches].[Hie TatAfik].[All]"/>
    <s v="[Makor_Mezuman].[Makor Mezuman].&amp;[1]"/>
    <s v="[Sug Teina].[DIM Sug Teina].&amp;[3]"/>
    <s v="[From Time].[Hie Time].[Chodesh].&amp;[202001]"/>
    <s v="[Time].[Hie Time].[Chodesh].&amp;[202003]"/>
    <s v="[Medida].[Medida].&amp;[2]"/>
    <s v="[Neches].[Hie Machshir].[Hie Machshir 4].&amp;[41]"/>
    <s v="[Measures].[c_Revach_Bruto_Nikuy_KerenHon]"/>
    <s v="{[Cheshbon].[Hie2 Kupa].[Hie2 Kupa 5].&amp;[15]}"/>
    <s v="#,#.0"/>
    <s v="[Measures].[c_Revach_Bruto]"/>
    <s v="#,#"/>
    <s v="[Measures].[c_Shovi]"/>
    <s v="[Neches].[Sachir].[All]"/>
    <s v="[Neches].[Machshir NB].[All]"/>
    <s v="#,0.0"/>
    <s v="[From Time].[Hie Time].[Chodesh].&amp;[202004]"/>
    <s v="[Time].[Hie Time].[Chodesh].&amp;[202006]"/>
    <s v="[From Time].[Hie Time].[Chodesh].&amp;[202007]"/>
    <s v="[Time].[Hie Time].[Chodesh].&amp;[202009]"/>
    <s v="[From Time].[Hie Time].[Chodesh].&amp;[202010]"/>
    <s v="[Time].[Hie Time].[Chodesh].&amp;[202012]"/>
    <s v="[Neches].[Hie Machshir].[Machshir].&amp;[1]"/>
    <s v="[Neches].[Sachir].&amp;[1]"/>
    <s v="[Neches].[Hie Machshir].[Hie Machshir 3].&amp;[20]"/>
    <s v="[Neches].[Hie Machshir].[Hie Machshir 3].&amp;[23]"/>
    <s v="[Neches].[Hie Machshir].[Hie Machshir 5].&amp;[8]"/>
    <s v="[Neches].[Machshir].&amp;[14]"/>
    <s v="[Neches].[Machshir].&amp;[17]"/>
    <s v="{[Cheshbon].[Hie2 Kupa].[Hie2 Kupa 5].&amp;[14]}"/>
  </metadataStrings>
  <mdxMetadata count="218">
    <mdx n="0" f="v">
      <t c="9" si="10">
        <n x="1"/>
        <n x="2"/>
        <n x="3"/>
        <n x="4"/>
        <n x="5"/>
        <n x="6"/>
        <n x="7"/>
        <n x="8"/>
        <n x="9" s="1"/>
      </t>
    </mdx>
    <mdx n="0" f="v">
      <t c="9" si="12">
        <n x="1"/>
        <n x="2"/>
        <n x="3"/>
        <n x="4"/>
        <n x="5"/>
        <n x="6"/>
        <n x="7"/>
        <n x="11"/>
        <n x="9" s="1"/>
      </t>
    </mdx>
    <mdx n="0" f="v">
      <t c="10" si="16">
        <n x="1"/>
        <n x="2"/>
        <n x="3"/>
        <n x="5"/>
        <n x="6"/>
        <n x="7"/>
        <n x="13"/>
        <n x="9" s="1"/>
        <n x="14"/>
        <n x="15"/>
      </t>
    </mdx>
    <mdx n="0" f="v">
      <t c="9" si="10">
        <n x="1"/>
        <n x="2"/>
        <n x="3"/>
        <n x="17"/>
        <n x="18"/>
        <n x="6"/>
        <n x="7"/>
        <n x="8"/>
        <n x="9" s="1"/>
      </t>
    </mdx>
    <mdx n="0" f="v">
      <t c="9" si="12">
        <n x="1"/>
        <n x="2"/>
        <n x="3"/>
        <n x="17"/>
        <n x="18"/>
        <n x="6"/>
        <n x="7"/>
        <n x="11"/>
        <n x="9" s="1"/>
      </t>
    </mdx>
    <mdx n="0" f="v">
      <t c="10" si="16">
        <n x="1"/>
        <n x="2"/>
        <n x="3"/>
        <n x="18"/>
        <n x="6"/>
        <n x="7"/>
        <n x="13"/>
        <n x="9" s="1"/>
        <n x="14"/>
        <n x="15"/>
      </t>
    </mdx>
    <mdx n="0" f="v">
      <t c="9" si="10">
        <n x="1"/>
        <n x="2"/>
        <n x="3"/>
        <n x="19"/>
        <n x="20"/>
        <n x="6"/>
        <n x="7"/>
        <n x="8"/>
        <n x="9" s="1"/>
      </t>
    </mdx>
    <mdx n="0" f="v">
      <t c="9" si="12">
        <n x="1"/>
        <n x="2"/>
        <n x="3"/>
        <n x="19"/>
        <n x="20"/>
        <n x="6"/>
        <n x="7"/>
        <n x="11"/>
        <n x="9" s="1"/>
      </t>
    </mdx>
    <mdx n="0" f="v">
      <t c="10" si="16">
        <n x="1"/>
        <n x="2"/>
        <n x="3"/>
        <n x="20"/>
        <n x="6"/>
        <n x="7"/>
        <n x="13"/>
        <n x="9" s="1"/>
        <n x="14"/>
        <n x="15"/>
      </t>
    </mdx>
    <mdx n="0" f="v">
      <t c="9" si="10">
        <n x="1"/>
        <n x="2"/>
        <n x="3"/>
        <n x="21"/>
        <n x="22"/>
        <n x="6"/>
        <n x="7"/>
        <n x="8"/>
        <n x="9" s="1"/>
      </t>
    </mdx>
    <mdx n="0" f="v">
      <t c="9" si="12">
        <n x="1"/>
        <n x="2"/>
        <n x="3"/>
        <n x="21"/>
        <n x="22"/>
        <n x="6"/>
        <n x="7"/>
        <n x="11"/>
        <n x="9" s="1"/>
      </t>
    </mdx>
    <mdx n="0" f="v">
      <t c="10" si="16">
        <n x="1"/>
        <n x="2"/>
        <n x="3"/>
        <n x="22"/>
        <n x="6"/>
        <n x="7"/>
        <n x="13"/>
        <n x="9" s="1"/>
        <n x="14"/>
        <n x="15"/>
      </t>
    </mdx>
    <mdx n="0" f="v">
      <t c="10" si="10">
        <n x="1"/>
        <n x="2"/>
        <n x="3"/>
        <n x="4"/>
        <n x="5"/>
        <n x="6"/>
        <n x="23"/>
        <n x="8"/>
        <n x="9" s="1"/>
        <n x="24"/>
      </t>
    </mdx>
    <mdx n="0" f="v">
      <t c="10" si="12">
        <n x="1"/>
        <n x="2"/>
        <n x="3"/>
        <n x="4"/>
        <n x="5"/>
        <n x="6"/>
        <n x="23"/>
        <n x="11"/>
        <n x="9" s="1"/>
        <n x="24"/>
      </t>
    </mdx>
    <mdx n="0" f="v">
      <t c="10" si="16">
        <n x="1"/>
        <n x="2"/>
        <n x="3"/>
        <n x="5"/>
        <n x="6"/>
        <n x="23"/>
        <n x="13"/>
        <n x="9" s="1"/>
        <n x="24"/>
        <n x="15"/>
      </t>
    </mdx>
    <mdx n="0" f="v">
      <t c="10" si="10">
        <n x="1"/>
        <n x="2"/>
        <n x="3"/>
        <n x="17"/>
        <n x="18"/>
        <n x="6"/>
        <n x="23"/>
        <n x="8"/>
        <n x="9" s="1"/>
        <n x="24"/>
      </t>
    </mdx>
    <mdx n="0" f="v">
      <t c="10" si="12">
        <n x="1"/>
        <n x="2"/>
        <n x="3"/>
        <n x="17"/>
        <n x="18"/>
        <n x="6"/>
        <n x="23"/>
        <n x="11"/>
        <n x="9" s="1"/>
        <n x="24"/>
      </t>
    </mdx>
    <mdx n="0" f="v">
      <t c="10" si="16">
        <n x="1"/>
        <n x="2"/>
        <n x="3"/>
        <n x="18"/>
        <n x="6"/>
        <n x="23"/>
        <n x="13"/>
        <n x="9" s="1"/>
        <n x="24"/>
        <n x="15"/>
      </t>
    </mdx>
    <mdx n="0" f="v">
      <t c="10" si="10">
        <n x="1"/>
        <n x="2"/>
        <n x="3"/>
        <n x="19"/>
        <n x="20"/>
        <n x="6"/>
        <n x="23"/>
        <n x="8"/>
        <n x="9" s="1"/>
        <n x="24"/>
      </t>
    </mdx>
    <mdx n="0" f="v">
      <t c="10" si="12">
        <n x="1"/>
        <n x="2"/>
        <n x="3"/>
        <n x="19"/>
        <n x="20"/>
        <n x="6"/>
        <n x="23"/>
        <n x="11"/>
        <n x="9" s="1"/>
        <n x="24"/>
      </t>
    </mdx>
    <mdx n="0" f="v">
      <t c="10" si="16">
        <n x="1"/>
        <n x="2"/>
        <n x="3"/>
        <n x="20"/>
        <n x="6"/>
        <n x="23"/>
        <n x="13"/>
        <n x="9" s="1"/>
        <n x="24"/>
        <n x="15"/>
      </t>
    </mdx>
    <mdx n="0" f="v">
      <t c="10" si="10">
        <n x="1"/>
        <n x="2"/>
        <n x="3"/>
        <n x="21"/>
        <n x="22"/>
        <n x="6"/>
        <n x="23"/>
        <n x="8"/>
        <n x="9" s="1"/>
        <n x="24"/>
      </t>
    </mdx>
    <mdx n="0" f="v">
      <t c="10" si="12">
        <n x="1"/>
        <n x="2"/>
        <n x="3"/>
        <n x="21"/>
        <n x="22"/>
        <n x="6"/>
        <n x="23"/>
        <n x="11"/>
        <n x="9" s="1"/>
        <n x="24"/>
      </t>
    </mdx>
    <mdx n="0" f="v">
      <t c="10" si="16">
        <n x="1"/>
        <n x="2"/>
        <n x="3"/>
        <n x="22"/>
        <n x="6"/>
        <n x="23"/>
        <n x="13"/>
        <n x="9" s="1"/>
        <n x="24"/>
        <n x="15"/>
      </t>
    </mdx>
    <mdx n="0" f="v">
      <t c="9" si="10">
        <n x="1"/>
        <n x="2"/>
        <n x="3"/>
        <n x="4"/>
        <n x="5"/>
        <n x="6"/>
        <n x="25"/>
        <n x="8"/>
        <n x="9" s="1"/>
      </t>
    </mdx>
    <mdx n="0" f="v">
      <t c="9" si="12">
        <n x="1"/>
        <n x="2"/>
        <n x="3"/>
        <n x="4"/>
        <n x="5"/>
        <n x="6"/>
        <n x="25"/>
        <n x="11"/>
        <n x="9" s="1"/>
      </t>
    </mdx>
    <mdx n="0" f="v">
      <t c="10" si="16">
        <n x="1"/>
        <n x="2"/>
        <n x="3"/>
        <n x="5"/>
        <n x="6"/>
        <n x="25"/>
        <n x="13"/>
        <n x="9" s="1"/>
        <n x="14"/>
        <n x="15"/>
      </t>
    </mdx>
    <mdx n="0" f="v">
      <t c="9" si="10">
        <n x="1"/>
        <n x="2"/>
        <n x="3"/>
        <n x="17"/>
        <n x="18"/>
        <n x="6"/>
        <n x="25"/>
        <n x="8"/>
        <n x="9" s="1"/>
      </t>
    </mdx>
    <mdx n="0" f="v">
      <t c="9" si="12">
        <n x="1"/>
        <n x="2"/>
        <n x="3"/>
        <n x="17"/>
        <n x="18"/>
        <n x="6"/>
        <n x="25"/>
        <n x="11"/>
        <n x="9" s="1"/>
      </t>
    </mdx>
    <mdx n="0" f="v">
      <t c="10" si="16">
        <n x="1"/>
        <n x="2"/>
        <n x="3"/>
        <n x="18"/>
        <n x="6"/>
        <n x="25"/>
        <n x="13"/>
        <n x="9" s="1"/>
        <n x="14"/>
        <n x="15"/>
      </t>
    </mdx>
    <mdx n="0" f="v">
      <t c="9" si="10">
        <n x="1"/>
        <n x="2"/>
        <n x="3"/>
        <n x="19"/>
        <n x="20"/>
        <n x="6"/>
        <n x="25"/>
        <n x="8"/>
        <n x="9" s="1"/>
      </t>
    </mdx>
    <mdx n="0" f="v">
      <t c="9" si="12">
        <n x="1"/>
        <n x="2"/>
        <n x="3"/>
        <n x="19"/>
        <n x="20"/>
        <n x="6"/>
        <n x="25"/>
        <n x="11"/>
        <n x="9" s="1"/>
      </t>
    </mdx>
    <mdx n="0" f="v">
      <t c="10" si="16">
        <n x="1"/>
        <n x="2"/>
        <n x="3"/>
        <n x="20"/>
        <n x="6"/>
        <n x="25"/>
        <n x="13"/>
        <n x="9" s="1"/>
        <n x="14"/>
        <n x="15"/>
      </t>
    </mdx>
    <mdx n="0" f="v">
      <t c="9" si="10">
        <n x="1"/>
        <n x="2"/>
        <n x="3"/>
        <n x="21"/>
        <n x="22"/>
        <n x="6"/>
        <n x="25"/>
        <n x="8"/>
        <n x="9" s="1"/>
      </t>
    </mdx>
    <mdx n="0" f="v">
      <t c="9" si="12">
        <n x="1"/>
        <n x="2"/>
        <n x="3"/>
        <n x="21"/>
        <n x="22"/>
        <n x="6"/>
        <n x="25"/>
        <n x="11"/>
        <n x="9" s="1"/>
      </t>
    </mdx>
    <mdx n="0" f="v">
      <t c="10" si="16">
        <n x="1"/>
        <n x="2"/>
        <n x="3"/>
        <n x="22"/>
        <n x="6"/>
        <n x="25"/>
        <n x="13"/>
        <n x="9" s="1"/>
        <n x="14"/>
        <n x="15"/>
      </t>
    </mdx>
    <mdx n="0" f="v">
      <t c="9" si="10">
        <n x="1"/>
        <n x="2"/>
        <n x="3"/>
        <n x="4"/>
        <n x="5"/>
        <n x="6"/>
        <n x="26"/>
        <n x="8"/>
        <n x="9" s="1"/>
      </t>
    </mdx>
    <mdx n="0" f="v">
      <t c="9" si="12">
        <n x="1"/>
        <n x="2"/>
        <n x="3"/>
        <n x="4"/>
        <n x="5"/>
        <n x="6"/>
        <n x="26"/>
        <n x="11"/>
        <n x="9" s="1"/>
      </t>
    </mdx>
    <mdx n="0" f="v">
      <t c="10" si="16">
        <n x="1"/>
        <n x="2"/>
        <n x="3"/>
        <n x="5"/>
        <n x="6"/>
        <n x="26"/>
        <n x="13"/>
        <n x="9" s="1"/>
        <n x="14"/>
        <n x="15"/>
      </t>
    </mdx>
    <mdx n="0" f="v">
      <t c="9" si="10">
        <n x="1"/>
        <n x="2"/>
        <n x="3"/>
        <n x="17"/>
        <n x="18"/>
        <n x="6"/>
        <n x="26"/>
        <n x="8"/>
        <n x="9" s="1"/>
      </t>
    </mdx>
    <mdx n="0" f="v">
      <t c="9" si="12">
        <n x="1"/>
        <n x="2"/>
        <n x="3"/>
        <n x="17"/>
        <n x="18"/>
        <n x="6"/>
        <n x="26"/>
        <n x="11"/>
        <n x="9" s="1"/>
      </t>
    </mdx>
    <mdx n="0" f="v">
      <t c="10" si="16">
        <n x="1"/>
        <n x="2"/>
        <n x="3"/>
        <n x="18"/>
        <n x="6"/>
        <n x="26"/>
        <n x="13"/>
        <n x="9" s="1"/>
        <n x="14"/>
        <n x="15"/>
      </t>
    </mdx>
    <mdx n="0" f="v">
      <t c="9" si="10">
        <n x="1"/>
        <n x="2"/>
        <n x="3"/>
        <n x="19"/>
        <n x="20"/>
        <n x="6"/>
        <n x="26"/>
        <n x="8"/>
        <n x="9" s="1"/>
      </t>
    </mdx>
    <mdx n="0" f="v">
      <t c="9" si="12">
        <n x="1"/>
        <n x="2"/>
        <n x="3"/>
        <n x="19"/>
        <n x="20"/>
        <n x="6"/>
        <n x="26"/>
        <n x="11"/>
        <n x="9" s="1"/>
      </t>
    </mdx>
    <mdx n="0" f="v">
      <t c="10" si="16">
        <n x="1"/>
        <n x="2"/>
        <n x="3"/>
        <n x="20"/>
        <n x="6"/>
        <n x="26"/>
        <n x="13"/>
        <n x="9" s="1"/>
        <n x="14"/>
        <n x="15"/>
      </t>
    </mdx>
    <mdx n="0" f="v">
      <t c="9" si="10">
        <n x="1"/>
        <n x="2"/>
        <n x="3"/>
        <n x="21"/>
        <n x="22"/>
        <n x="6"/>
        <n x="26"/>
        <n x="8"/>
        <n x="9" s="1"/>
      </t>
    </mdx>
    <mdx n="0" f="v">
      <t c="9" si="12">
        <n x="1"/>
        <n x="2"/>
        <n x="3"/>
        <n x="21"/>
        <n x="22"/>
        <n x="6"/>
        <n x="26"/>
        <n x="11"/>
        <n x="9" s="1"/>
      </t>
    </mdx>
    <mdx n="0" f="v">
      <t c="10" si="16">
        <n x="1"/>
        <n x="2"/>
        <n x="3"/>
        <n x="22"/>
        <n x="6"/>
        <n x="26"/>
        <n x="13"/>
        <n x="9" s="1"/>
        <n x="14"/>
        <n x="15"/>
      </t>
    </mdx>
    <mdx n="0" f="v">
      <t c="9" si="10">
        <n x="1"/>
        <n x="2"/>
        <n x="3"/>
        <n x="4"/>
        <n x="5"/>
        <n x="6"/>
        <n x="27"/>
        <n x="8"/>
        <n x="9" s="1"/>
      </t>
    </mdx>
    <mdx n="0" f="v">
      <t c="9" si="12">
        <n x="1"/>
        <n x="2"/>
        <n x="3"/>
        <n x="4"/>
        <n x="5"/>
        <n x="6"/>
        <n x="27"/>
        <n x="11"/>
        <n x="9" s="1"/>
      </t>
    </mdx>
    <mdx n="0" f="v">
      <t c="10" si="16">
        <n x="1"/>
        <n x="2"/>
        <n x="3"/>
        <n x="5"/>
        <n x="6"/>
        <n x="27"/>
        <n x="13"/>
        <n x="9" s="1"/>
        <n x="14"/>
        <n x="15"/>
      </t>
    </mdx>
    <mdx n="0" f="v">
      <t c="9" si="10">
        <n x="1"/>
        <n x="2"/>
        <n x="3"/>
        <n x="17"/>
        <n x="18"/>
        <n x="6"/>
        <n x="27"/>
        <n x="8"/>
        <n x="9" s="1"/>
      </t>
    </mdx>
    <mdx n="0" f="v">
      <t c="9" si="12">
        <n x="1"/>
        <n x="2"/>
        <n x="3"/>
        <n x="17"/>
        <n x="18"/>
        <n x="6"/>
        <n x="27"/>
        <n x="11"/>
        <n x="9" s="1"/>
      </t>
    </mdx>
    <mdx n="0" f="v">
      <t c="10" si="16">
        <n x="1"/>
        <n x="2"/>
        <n x="3"/>
        <n x="18"/>
        <n x="6"/>
        <n x="27"/>
        <n x="13"/>
        <n x="9" s="1"/>
        <n x="14"/>
        <n x="15"/>
      </t>
    </mdx>
    <mdx n="0" f="v">
      <t c="9" si="10">
        <n x="1"/>
        <n x="2"/>
        <n x="3"/>
        <n x="19"/>
        <n x="20"/>
        <n x="6"/>
        <n x="27"/>
        <n x="8"/>
        <n x="9" s="1"/>
      </t>
    </mdx>
    <mdx n="0" f="v">
      <t c="9" si="12">
        <n x="1"/>
        <n x="2"/>
        <n x="3"/>
        <n x="19"/>
        <n x="20"/>
        <n x="6"/>
        <n x="27"/>
        <n x="11"/>
        <n x="9" s="1"/>
      </t>
    </mdx>
    <mdx n="0" f="v">
      <t c="10" si="16">
        <n x="1"/>
        <n x="2"/>
        <n x="3"/>
        <n x="20"/>
        <n x="6"/>
        <n x="27"/>
        <n x="13"/>
        <n x="9" s="1"/>
        <n x="14"/>
        <n x="15"/>
      </t>
    </mdx>
    <mdx n="0" f="v">
      <t c="9" si="10">
        <n x="1"/>
        <n x="2"/>
        <n x="3"/>
        <n x="21"/>
        <n x="22"/>
        <n x="6"/>
        <n x="27"/>
        <n x="8"/>
        <n x="9" s="1"/>
      </t>
    </mdx>
    <mdx n="0" f="v">
      <t c="9" si="12">
        <n x="1"/>
        <n x="2"/>
        <n x="3"/>
        <n x="21"/>
        <n x="22"/>
        <n x="6"/>
        <n x="27"/>
        <n x="11"/>
        <n x="9" s="1"/>
      </t>
    </mdx>
    <mdx n="0" f="v">
      <t c="10" si="16">
        <n x="1"/>
        <n x="2"/>
        <n x="3"/>
        <n x="22"/>
        <n x="6"/>
        <n x="27"/>
        <n x="13"/>
        <n x="9" s="1"/>
        <n x="14"/>
        <n x="15"/>
      </t>
    </mdx>
    <mdx n="0" f="m">
      <t c="1">
        <n x="28"/>
      </t>
    </mdx>
    <mdx n="0" f="m">
      <t c="1">
        <n x="29"/>
      </t>
    </mdx>
    <mdx n="0" f="v">
      <t c="8" si="10">
        <n x="1"/>
        <n x="2"/>
        <n x="4"/>
        <n x="5"/>
        <n x="6"/>
        <n x="29"/>
        <n x="8"/>
        <n x="9" s="1"/>
      </t>
    </mdx>
    <mdx n="0" f="v">
      <t c="9" si="12">
        <n x="1"/>
        <n x="2"/>
        <n x="4"/>
        <n x="5"/>
        <n x="6"/>
        <n x="29"/>
        <n x="11"/>
        <n x="9" s="1"/>
        <n x="3"/>
      </t>
    </mdx>
    <mdx n="0" f="v">
      <t c="10" si="16">
        <n x="1"/>
        <n x="2"/>
        <n x="5"/>
        <n x="6"/>
        <n x="29"/>
        <n x="13"/>
        <n x="9" s="1"/>
        <n x="14"/>
        <n x="15"/>
        <n x="3"/>
      </t>
    </mdx>
    <mdx n="0" f="v">
      <t c="8" si="10">
        <n x="1"/>
        <n x="2"/>
        <n x="17"/>
        <n x="18"/>
        <n x="6"/>
        <n x="29"/>
        <n x="8"/>
        <n x="9" s="1"/>
      </t>
    </mdx>
    <mdx n="0" f="v">
      <t c="9" si="12">
        <n x="1"/>
        <n x="2"/>
        <n x="17"/>
        <n x="18"/>
        <n x="6"/>
        <n x="29"/>
        <n x="11"/>
        <n x="9" s="1"/>
        <n x="3"/>
      </t>
    </mdx>
    <mdx n="0" f="v">
      <t c="10" si="16">
        <n x="1"/>
        <n x="2"/>
        <n x="18"/>
        <n x="6"/>
        <n x="29"/>
        <n x="13"/>
        <n x="9" s="1"/>
        <n x="14"/>
        <n x="15"/>
        <n x="3"/>
      </t>
    </mdx>
    <mdx n="0" f="v">
      <t c="8" si="10">
        <n x="1"/>
        <n x="2"/>
        <n x="19"/>
        <n x="20"/>
        <n x="6"/>
        <n x="29"/>
        <n x="8"/>
        <n x="9" s="1"/>
      </t>
    </mdx>
    <mdx n="0" f="v">
      <t c="9" si="12">
        <n x="1"/>
        <n x="2"/>
        <n x="19"/>
        <n x="20"/>
        <n x="6"/>
        <n x="29"/>
        <n x="11"/>
        <n x="9" s="1"/>
        <n x="3"/>
      </t>
    </mdx>
    <mdx n="0" f="v">
      <t c="10" si="16">
        <n x="1"/>
        <n x="2"/>
        <n x="20"/>
        <n x="6"/>
        <n x="29"/>
        <n x="13"/>
        <n x="9" s="1"/>
        <n x="14"/>
        <n x="15"/>
        <n x="3"/>
      </t>
    </mdx>
    <mdx n="0" f="v">
      <t c="8" si="10">
        <n x="1"/>
        <n x="2"/>
        <n x="21"/>
        <n x="22"/>
        <n x="6"/>
        <n x="29"/>
        <n x="8"/>
        <n x="9" s="1"/>
      </t>
    </mdx>
    <mdx n="0" f="v">
      <t c="9" si="12">
        <n x="1"/>
        <n x="2"/>
        <n x="21"/>
        <n x="22"/>
        <n x="6"/>
        <n x="29"/>
        <n x="11"/>
        <n x="9" s="1"/>
        <n x="3"/>
      </t>
    </mdx>
    <mdx n="0" f="v">
      <t c="10" si="16">
        <n x="1"/>
        <n x="2"/>
        <n x="22"/>
        <n x="6"/>
        <n x="29"/>
        <n x="13"/>
        <n x="9" s="1"/>
        <n x="14"/>
        <n x="15"/>
        <n x="3"/>
      </t>
    </mdx>
    <mdx n="0" f="v">
      <t c="9" si="10">
        <n x="1"/>
        <n x="2"/>
        <n x="3"/>
        <n x="4"/>
        <n x="18"/>
        <n x="6"/>
        <n x="7"/>
        <n x="8"/>
        <n x="9" s="1"/>
      </t>
    </mdx>
    <mdx n="0" f="v">
      <t c="9" si="12">
        <n x="1"/>
        <n x="2"/>
        <n x="3"/>
        <n x="4"/>
        <n x="18"/>
        <n x="6"/>
        <n x="7"/>
        <n x="11"/>
        <n x="9" s="1"/>
      </t>
    </mdx>
    <mdx n="0" f="v">
      <t c="9" si="10">
        <n x="1"/>
        <n x="2"/>
        <n x="3"/>
        <n x="4"/>
        <n x="20"/>
        <n x="6"/>
        <n x="7"/>
        <n x="8"/>
        <n x="9" s="1"/>
      </t>
    </mdx>
    <mdx n="0" f="v">
      <t c="9" si="12">
        <n x="1"/>
        <n x="2"/>
        <n x="3"/>
        <n x="4"/>
        <n x="20"/>
        <n x="6"/>
        <n x="7"/>
        <n x="11"/>
        <n x="9" s="1"/>
      </t>
    </mdx>
    <mdx n="0" f="v">
      <t c="9" si="10">
        <n x="1"/>
        <n x="2"/>
        <n x="3"/>
        <n x="4"/>
        <n x="22"/>
        <n x="6"/>
        <n x="7"/>
        <n x="8"/>
        <n x="9" s="1"/>
      </t>
    </mdx>
    <mdx n="0" f="v">
      <t c="9" si="12">
        <n x="1"/>
        <n x="2"/>
        <n x="3"/>
        <n x="4"/>
        <n x="22"/>
        <n x="6"/>
        <n x="7"/>
        <n x="11"/>
        <n x="9" s="1"/>
      </t>
    </mdx>
    <mdx n="0" f="v">
      <t c="10" si="10">
        <n x="1"/>
        <n x="2"/>
        <n x="3"/>
        <n x="4"/>
        <n x="18"/>
        <n x="6"/>
        <n x="23"/>
        <n x="8"/>
        <n x="9" s="1"/>
        <n x="24"/>
      </t>
    </mdx>
    <mdx n="0" f="v">
      <t c="10" si="12">
        <n x="1"/>
        <n x="2"/>
        <n x="3"/>
        <n x="4"/>
        <n x="18"/>
        <n x="6"/>
        <n x="23"/>
        <n x="11"/>
        <n x="9" s="1"/>
        <n x="24"/>
      </t>
    </mdx>
    <mdx n="0" f="v">
      <t c="10" si="10">
        <n x="1"/>
        <n x="2"/>
        <n x="3"/>
        <n x="4"/>
        <n x="20"/>
        <n x="6"/>
        <n x="23"/>
        <n x="8"/>
        <n x="9" s="1"/>
        <n x="24"/>
      </t>
    </mdx>
    <mdx n="0" f="v">
      <t c="10" si="12">
        <n x="1"/>
        <n x="2"/>
        <n x="3"/>
        <n x="4"/>
        <n x="20"/>
        <n x="6"/>
        <n x="23"/>
        <n x="11"/>
        <n x="9" s="1"/>
        <n x="24"/>
      </t>
    </mdx>
    <mdx n="0" f="v">
      <t c="10" si="10">
        <n x="1"/>
        <n x="2"/>
        <n x="3"/>
        <n x="4"/>
        <n x="22"/>
        <n x="6"/>
        <n x="23"/>
        <n x="8"/>
        <n x="9" s="1"/>
        <n x="24"/>
      </t>
    </mdx>
    <mdx n="0" f="v">
      <t c="10" si="12">
        <n x="1"/>
        <n x="2"/>
        <n x="3"/>
        <n x="4"/>
        <n x="22"/>
        <n x="6"/>
        <n x="23"/>
        <n x="11"/>
        <n x="9" s="1"/>
        <n x="24"/>
      </t>
    </mdx>
    <mdx n="0" f="v">
      <t c="9" si="10">
        <n x="1"/>
        <n x="2"/>
        <n x="3"/>
        <n x="4"/>
        <n x="18"/>
        <n x="6"/>
        <n x="25"/>
        <n x="8"/>
        <n x="9" s="1"/>
      </t>
    </mdx>
    <mdx n="0" f="v">
      <t c="9" si="12">
        <n x="1"/>
        <n x="2"/>
        <n x="3"/>
        <n x="4"/>
        <n x="18"/>
        <n x="6"/>
        <n x="25"/>
        <n x="11"/>
        <n x="9" s="1"/>
      </t>
    </mdx>
    <mdx n="0" f="v">
      <t c="9" si="10">
        <n x="1"/>
        <n x="2"/>
        <n x="3"/>
        <n x="4"/>
        <n x="20"/>
        <n x="6"/>
        <n x="25"/>
        <n x="8"/>
        <n x="9" s="1"/>
      </t>
    </mdx>
    <mdx n="0" f="v">
      <t c="9" si="12">
        <n x="1"/>
        <n x="2"/>
        <n x="3"/>
        <n x="4"/>
        <n x="20"/>
        <n x="6"/>
        <n x="25"/>
        <n x="11"/>
        <n x="9" s="1"/>
      </t>
    </mdx>
    <mdx n="0" f="v">
      <t c="9" si="10">
        <n x="1"/>
        <n x="2"/>
        <n x="3"/>
        <n x="4"/>
        <n x="22"/>
        <n x="6"/>
        <n x="25"/>
        <n x="8"/>
        <n x="9" s="1"/>
      </t>
    </mdx>
    <mdx n="0" f="v">
      <t c="9" si="12">
        <n x="1"/>
        <n x="2"/>
        <n x="3"/>
        <n x="4"/>
        <n x="22"/>
        <n x="6"/>
        <n x="25"/>
        <n x="11"/>
        <n x="9" s="1"/>
      </t>
    </mdx>
    <mdx n="0" f="v">
      <t c="9" si="10">
        <n x="1"/>
        <n x="2"/>
        <n x="3"/>
        <n x="4"/>
        <n x="18"/>
        <n x="6"/>
        <n x="26"/>
        <n x="8"/>
        <n x="9" s="1"/>
      </t>
    </mdx>
    <mdx n="0" f="v">
      <t c="9" si="12">
        <n x="1"/>
        <n x="2"/>
        <n x="3"/>
        <n x="4"/>
        <n x="18"/>
        <n x="6"/>
        <n x="26"/>
        <n x="11"/>
        <n x="9" s="1"/>
      </t>
    </mdx>
    <mdx n="0" f="v">
      <t c="9" si="10">
        <n x="1"/>
        <n x="2"/>
        <n x="3"/>
        <n x="4"/>
        <n x="20"/>
        <n x="6"/>
        <n x="26"/>
        <n x="8"/>
        <n x="9" s="1"/>
      </t>
    </mdx>
    <mdx n="0" f="v">
      <t c="9" si="12">
        <n x="1"/>
        <n x="2"/>
        <n x="3"/>
        <n x="4"/>
        <n x="20"/>
        <n x="6"/>
        <n x="26"/>
        <n x="11"/>
        <n x="9" s="1"/>
      </t>
    </mdx>
    <mdx n="0" f="v">
      <t c="9" si="10">
        <n x="1"/>
        <n x="2"/>
        <n x="3"/>
        <n x="4"/>
        <n x="22"/>
        <n x="6"/>
        <n x="26"/>
        <n x="8"/>
        <n x="9" s="1"/>
      </t>
    </mdx>
    <mdx n="0" f="v">
      <t c="9" si="12">
        <n x="1"/>
        <n x="2"/>
        <n x="3"/>
        <n x="4"/>
        <n x="22"/>
        <n x="6"/>
        <n x="26"/>
        <n x="11"/>
        <n x="9" s="1"/>
      </t>
    </mdx>
    <mdx n="0" f="v">
      <t c="9" si="10">
        <n x="1"/>
        <n x="2"/>
        <n x="3"/>
        <n x="4"/>
        <n x="18"/>
        <n x="6"/>
        <n x="27"/>
        <n x="8"/>
        <n x="9" s="1"/>
      </t>
    </mdx>
    <mdx n="0" f="v">
      <t c="9" si="12">
        <n x="1"/>
        <n x="2"/>
        <n x="3"/>
        <n x="4"/>
        <n x="18"/>
        <n x="6"/>
        <n x="27"/>
        <n x="11"/>
        <n x="9" s="1"/>
      </t>
    </mdx>
    <mdx n="0" f="v">
      <t c="9" si="10">
        <n x="1"/>
        <n x="2"/>
        <n x="3"/>
        <n x="4"/>
        <n x="20"/>
        <n x="6"/>
        <n x="27"/>
        <n x="8"/>
        <n x="9" s="1"/>
      </t>
    </mdx>
    <mdx n="0" f="v">
      <t c="9" si="12">
        <n x="1"/>
        <n x="2"/>
        <n x="3"/>
        <n x="4"/>
        <n x="20"/>
        <n x="6"/>
        <n x="27"/>
        <n x="11"/>
        <n x="9" s="1"/>
      </t>
    </mdx>
    <mdx n="0" f="v">
      <t c="9" si="10">
        <n x="1"/>
        <n x="2"/>
        <n x="3"/>
        <n x="4"/>
        <n x="22"/>
        <n x="6"/>
        <n x="27"/>
        <n x="8"/>
        <n x="9" s="1"/>
      </t>
    </mdx>
    <mdx n="0" f="v">
      <t c="9" si="12">
        <n x="1"/>
        <n x="2"/>
        <n x="3"/>
        <n x="4"/>
        <n x="22"/>
        <n x="6"/>
        <n x="27"/>
        <n x="11"/>
        <n x="9" s="1"/>
      </t>
    </mdx>
    <mdx n="0" f="v">
      <t c="8" si="10">
        <n x="1"/>
        <n x="2"/>
        <n x="4"/>
        <n x="18"/>
        <n x="6"/>
        <n x="29"/>
        <n x="8"/>
        <n x="9" s="1"/>
      </t>
    </mdx>
    <mdx n="0" f="v">
      <t c="9" si="12">
        <n x="1"/>
        <n x="2"/>
        <n x="4"/>
        <n x="18"/>
        <n x="6"/>
        <n x="29"/>
        <n x="11"/>
        <n x="9" s="1"/>
        <n x="3"/>
      </t>
    </mdx>
    <mdx n="0" f="v">
      <t c="8" si="10">
        <n x="1"/>
        <n x="2"/>
        <n x="4"/>
        <n x="20"/>
        <n x="6"/>
        <n x="29"/>
        <n x="8"/>
        <n x="9" s="1"/>
      </t>
    </mdx>
    <mdx n="0" f="v">
      <t c="9" si="12">
        <n x="1"/>
        <n x="2"/>
        <n x="4"/>
        <n x="20"/>
        <n x="6"/>
        <n x="29"/>
        <n x="11"/>
        <n x="9" s="1"/>
        <n x="3"/>
      </t>
    </mdx>
    <mdx n="0" f="v">
      <t c="8" si="10">
        <n x="1"/>
        <n x="2"/>
        <n x="4"/>
        <n x="22"/>
        <n x="6"/>
        <n x="29"/>
        <n x="8"/>
        <n x="9" s="1"/>
      </t>
    </mdx>
    <mdx n="0" f="v">
      <t c="9" si="12">
        <n x="1"/>
        <n x="2"/>
        <n x="4"/>
        <n x="22"/>
        <n x="6"/>
        <n x="29"/>
        <n x="11"/>
        <n x="9" s="1"/>
        <n x="3"/>
      </t>
    </mdx>
    <mdx n="0" f="v">
      <t c="9" si="10">
        <n x="1"/>
        <n x="2"/>
        <n x="3"/>
        <n x="4"/>
        <n x="5"/>
        <n x="6"/>
        <n x="7"/>
        <n x="8"/>
        <n x="30" s="1"/>
      </t>
    </mdx>
    <mdx n="0" f="v">
      <t c="9" si="12">
        <n x="1"/>
        <n x="2"/>
        <n x="3"/>
        <n x="4"/>
        <n x="5"/>
        <n x="6"/>
        <n x="7"/>
        <n x="11"/>
        <n x="30" s="1"/>
      </t>
    </mdx>
    <mdx n="0" f="v">
      <t c="10" si="16">
        <n x="1"/>
        <n x="2"/>
        <n x="3"/>
        <n x="5"/>
        <n x="6"/>
        <n x="7"/>
        <n x="13"/>
        <n x="30" s="1"/>
        <n x="14"/>
        <n x="15"/>
      </t>
    </mdx>
    <mdx n="0" f="v">
      <t c="9" si="10">
        <n x="1"/>
        <n x="2"/>
        <n x="3"/>
        <n x="17"/>
        <n x="18"/>
        <n x="6"/>
        <n x="7"/>
        <n x="8"/>
        <n x="30" s="1"/>
      </t>
    </mdx>
    <mdx n="0" f="v">
      <t c="9" si="12">
        <n x="1"/>
        <n x="2"/>
        <n x="3"/>
        <n x="17"/>
        <n x="18"/>
        <n x="6"/>
        <n x="7"/>
        <n x="11"/>
        <n x="30" s="1"/>
      </t>
    </mdx>
    <mdx n="0" f="v">
      <t c="10" si="16">
        <n x="1"/>
        <n x="2"/>
        <n x="3"/>
        <n x="18"/>
        <n x="6"/>
        <n x="7"/>
        <n x="13"/>
        <n x="30" s="1"/>
        <n x="14"/>
        <n x="15"/>
      </t>
    </mdx>
    <mdx n="0" f="v">
      <t c="9" si="10">
        <n x="1"/>
        <n x="2"/>
        <n x="3"/>
        <n x="19"/>
        <n x="20"/>
        <n x="6"/>
        <n x="7"/>
        <n x="8"/>
        <n x="30" s="1"/>
      </t>
    </mdx>
    <mdx n="0" f="v">
      <t c="9" si="12">
        <n x="1"/>
        <n x="2"/>
        <n x="3"/>
        <n x="19"/>
        <n x="20"/>
        <n x="6"/>
        <n x="7"/>
        <n x="11"/>
        <n x="30" s="1"/>
      </t>
    </mdx>
    <mdx n="0" f="v">
      <t c="10" si="16">
        <n x="1"/>
        <n x="2"/>
        <n x="3"/>
        <n x="20"/>
        <n x="6"/>
        <n x="7"/>
        <n x="13"/>
        <n x="30" s="1"/>
        <n x="14"/>
        <n x="15"/>
      </t>
    </mdx>
    <mdx n="0" f="v">
      <t c="9" si="10">
        <n x="1"/>
        <n x="2"/>
        <n x="3"/>
        <n x="21"/>
        <n x="22"/>
        <n x="6"/>
        <n x="7"/>
        <n x="8"/>
        <n x="30" s="1"/>
      </t>
    </mdx>
    <mdx n="0" f="v">
      <t c="9" si="12">
        <n x="1"/>
        <n x="2"/>
        <n x="3"/>
        <n x="21"/>
        <n x="22"/>
        <n x="6"/>
        <n x="7"/>
        <n x="11"/>
        <n x="30" s="1"/>
      </t>
    </mdx>
    <mdx n="0" f="v">
      <t c="10" si="16">
        <n x="1"/>
        <n x="2"/>
        <n x="3"/>
        <n x="22"/>
        <n x="6"/>
        <n x="7"/>
        <n x="13"/>
        <n x="30" s="1"/>
        <n x="14"/>
        <n x="15"/>
      </t>
    </mdx>
    <mdx n="0" f="v">
      <t c="10" si="10">
        <n x="1"/>
        <n x="2"/>
        <n x="3"/>
        <n x="4"/>
        <n x="5"/>
        <n x="6"/>
        <n x="23"/>
        <n x="8"/>
        <n x="30" s="1"/>
        <n x="24"/>
      </t>
    </mdx>
    <mdx n="0" f="v">
      <t c="10" si="12">
        <n x="1"/>
        <n x="2"/>
        <n x="3"/>
        <n x="4"/>
        <n x="5"/>
        <n x="6"/>
        <n x="23"/>
        <n x="11"/>
        <n x="30" s="1"/>
        <n x="24"/>
      </t>
    </mdx>
    <mdx n="0" f="v">
      <t c="10" si="16">
        <n x="1"/>
        <n x="2"/>
        <n x="3"/>
        <n x="5"/>
        <n x="6"/>
        <n x="23"/>
        <n x="13"/>
        <n x="30" s="1"/>
        <n x="24"/>
        <n x="15"/>
      </t>
    </mdx>
    <mdx n="0" f="v">
      <t c="10" si="10">
        <n x="1"/>
        <n x="2"/>
        <n x="3"/>
        <n x="17"/>
        <n x="18"/>
        <n x="6"/>
        <n x="23"/>
        <n x="8"/>
        <n x="30" s="1"/>
        <n x="24"/>
      </t>
    </mdx>
    <mdx n="0" f="v">
      <t c="10" si="12">
        <n x="1"/>
        <n x="2"/>
        <n x="3"/>
        <n x="17"/>
        <n x="18"/>
        <n x="6"/>
        <n x="23"/>
        <n x="11"/>
        <n x="30" s="1"/>
        <n x="24"/>
      </t>
    </mdx>
    <mdx n="0" f="v">
      <t c="10" si="16">
        <n x="1"/>
        <n x="2"/>
        <n x="3"/>
        <n x="18"/>
        <n x="6"/>
        <n x="23"/>
        <n x="13"/>
        <n x="30" s="1"/>
        <n x="24"/>
        <n x="15"/>
      </t>
    </mdx>
    <mdx n="0" f="v">
      <t c="10" si="10">
        <n x="1"/>
        <n x="2"/>
        <n x="3"/>
        <n x="19"/>
        <n x="20"/>
        <n x="6"/>
        <n x="23"/>
        <n x="8"/>
        <n x="30" s="1"/>
        <n x="24"/>
      </t>
    </mdx>
    <mdx n="0" f="v">
      <t c="10" si="12">
        <n x="1"/>
        <n x="2"/>
        <n x="3"/>
        <n x="19"/>
        <n x="20"/>
        <n x="6"/>
        <n x="23"/>
        <n x="11"/>
        <n x="30" s="1"/>
        <n x="24"/>
      </t>
    </mdx>
    <mdx n="0" f="v">
      <t c="10" si="16">
        <n x="1"/>
        <n x="2"/>
        <n x="3"/>
        <n x="20"/>
        <n x="6"/>
        <n x="23"/>
        <n x="13"/>
        <n x="30" s="1"/>
        <n x="24"/>
        <n x="15"/>
      </t>
    </mdx>
    <mdx n="0" f="v">
      <t c="10" si="10">
        <n x="1"/>
        <n x="2"/>
        <n x="3"/>
        <n x="21"/>
        <n x="22"/>
        <n x="6"/>
        <n x="23"/>
        <n x="8"/>
        <n x="30" s="1"/>
        <n x="24"/>
      </t>
    </mdx>
    <mdx n="0" f="v">
      <t c="10" si="12">
        <n x="1"/>
        <n x="2"/>
        <n x="3"/>
        <n x="21"/>
        <n x="22"/>
        <n x="6"/>
        <n x="23"/>
        <n x="11"/>
        <n x="30" s="1"/>
        <n x="24"/>
      </t>
    </mdx>
    <mdx n="0" f="v">
      <t c="10" si="16">
        <n x="1"/>
        <n x="2"/>
        <n x="3"/>
        <n x="22"/>
        <n x="6"/>
        <n x="23"/>
        <n x="13"/>
        <n x="30" s="1"/>
        <n x="24"/>
        <n x="15"/>
      </t>
    </mdx>
    <mdx n="0" f="v">
      <t c="9" si="10">
        <n x="1"/>
        <n x="2"/>
        <n x="3"/>
        <n x="4"/>
        <n x="5"/>
        <n x="6"/>
        <n x="25"/>
        <n x="8"/>
        <n x="30" s="1"/>
      </t>
    </mdx>
    <mdx n="0" f="v">
      <t c="9" si="12">
        <n x="1"/>
        <n x="2"/>
        <n x="3"/>
        <n x="4"/>
        <n x="5"/>
        <n x="6"/>
        <n x="25"/>
        <n x="11"/>
        <n x="30" s="1"/>
      </t>
    </mdx>
    <mdx n="0" f="v">
      <t c="10" si="16">
        <n x="1"/>
        <n x="2"/>
        <n x="3"/>
        <n x="5"/>
        <n x="6"/>
        <n x="25"/>
        <n x="13"/>
        <n x="30" s="1"/>
        <n x="14"/>
        <n x="15"/>
      </t>
    </mdx>
    <mdx n="0" f="v">
      <t c="9" si="10">
        <n x="1"/>
        <n x="2"/>
        <n x="3"/>
        <n x="17"/>
        <n x="18"/>
        <n x="6"/>
        <n x="25"/>
        <n x="8"/>
        <n x="30" s="1"/>
      </t>
    </mdx>
    <mdx n="0" f="v">
      <t c="9" si="12">
        <n x="1"/>
        <n x="2"/>
        <n x="3"/>
        <n x="17"/>
        <n x="18"/>
        <n x="6"/>
        <n x="25"/>
        <n x="11"/>
        <n x="30" s="1"/>
      </t>
    </mdx>
    <mdx n="0" f="v">
      <t c="10" si="16">
        <n x="1"/>
        <n x="2"/>
        <n x="3"/>
        <n x="18"/>
        <n x="6"/>
        <n x="25"/>
        <n x="13"/>
        <n x="30" s="1"/>
        <n x="14"/>
        <n x="15"/>
      </t>
    </mdx>
    <mdx n="0" f="v">
      <t c="9" si="10">
        <n x="1"/>
        <n x="2"/>
        <n x="3"/>
        <n x="19"/>
        <n x="20"/>
        <n x="6"/>
        <n x="25"/>
        <n x="8"/>
        <n x="30" s="1"/>
      </t>
    </mdx>
    <mdx n="0" f="v">
      <t c="9" si="12">
        <n x="1"/>
        <n x="2"/>
        <n x="3"/>
        <n x="19"/>
        <n x="20"/>
        <n x="6"/>
        <n x="25"/>
        <n x="11"/>
        <n x="30" s="1"/>
      </t>
    </mdx>
    <mdx n="0" f="v">
      <t c="10" si="16">
        <n x="1"/>
        <n x="2"/>
        <n x="3"/>
        <n x="20"/>
        <n x="6"/>
        <n x="25"/>
        <n x="13"/>
        <n x="30" s="1"/>
        <n x="14"/>
        <n x="15"/>
      </t>
    </mdx>
    <mdx n="0" f="v">
      <t c="9" si="10">
        <n x="1"/>
        <n x="2"/>
        <n x="3"/>
        <n x="21"/>
        <n x="22"/>
        <n x="6"/>
        <n x="25"/>
        <n x="8"/>
        <n x="30" s="1"/>
      </t>
    </mdx>
    <mdx n="0" f="v">
      <t c="9" si="12">
        <n x="1"/>
        <n x="2"/>
        <n x="3"/>
        <n x="21"/>
        <n x="22"/>
        <n x="6"/>
        <n x="25"/>
        <n x="11"/>
        <n x="30" s="1"/>
      </t>
    </mdx>
    <mdx n="0" f="v">
      <t c="10" si="16">
        <n x="1"/>
        <n x="2"/>
        <n x="3"/>
        <n x="22"/>
        <n x="6"/>
        <n x="25"/>
        <n x="13"/>
        <n x="30" s="1"/>
        <n x="14"/>
        <n x="15"/>
      </t>
    </mdx>
    <mdx n="0" f="v">
      <t c="9" si="10">
        <n x="1"/>
        <n x="2"/>
        <n x="3"/>
        <n x="4"/>
        <n x="5"/>
        <n x="6"/>
        <n x="26"/>
        <n x="8"/>
        <n x="30" s="1"/>
      </t>
    </mdx>
    <mdx n="0" f="v">
      <t c="9" si="12">
        <n x="1"/>
        <n x="2"/>
        <n x="3"/>
        <n x="4"/>
        <n x="5"/>
        <n x="6"/>
        <n x="26"/>
        <n x="11"/>
        <n x="30" s="1"/>
      </t>
    </mdx>
    <mdx n="0" f="v">
      <t c="10" si="16">
        <n x="1"/>
        <n x="2"/>
        <n x="3"/>
        <n x="5"/>
        <n x="6"/>
        <n x="26"/>
        <n x="13"/>
        <n x="30" s="1"/>
        <n x="14"/>
        <n x="15"/>
      </t>
    </mdx>
    <mdx n="0" f="v">
      <t c="9" si="10">
        <n x="1"/>
        <n x="2"/>
        <n x="3"/>
        <n x="17"/>
        <n x="18"/>
        <n x="6"/>
        <n x="26"/>
        <n x="8"/>
        <n x="30" s="1"/>
      </t>
    </mdx>
    <mdx n="0" f="v">
      <t c="9" si="12">
        <n x="1"/>
        <n x="2"/>
        <n x="3"/>
        <n x="17"/>
        <n x="18"/>
        <n x="6"/>
        <n x="26"/>
        <n x="11"/>
        <n x="30" s="1"/>
      </t>
    </mdx>
    <mdx n="0" f="v">
      <t c="10" si="16">
        <n x="1"/>
        <n x="2"/>
        <n x="3"/>
        <n x="18"/>
        <n x="6"/>
        <n x="26"/>
        <n x="13"/>
        <n x="30" s="1"/>
        <n x="14"/>
        <n x="15"/>
      </t>
    </mdx>
    <mdx n="0" f="v">
      <t c="9" si="10">
        <n x="1"/>
        <n x="2"/>
        <n x="3"/>
        <n x="19"/>
        <n x="20"/>
        <n x="6"/>
        <n x="26"/>
        <n x="8"/>
        <n x="30" s="1"/>
      </t>
    </mdx>
    <mdx n="0" f="v">
      <t c="9" si="12">
        <n x="1"/>
        <n x="2"/>
        <n x="3"/>
        <n x="19"/>
        <n x="20"/>
        <n x="6"/>
        <n x="26"/>
        <n x="11"/>
        <n x="30" s="1"/>
      </t>
    </mdx>
    <mdx n="0" f="v">
      <t c="10" si="16">
        <n x="1"/>
        <n x="2"/>
        <n x="3"/>
        <n x="20"/>
        <n x="6"/>
        <n x="26"/>
        <n x="13"/>
        <n x="30" s="1"/>
        <n x="14"/>
        <n x="15"/>
      </t>
    </mdx>
    <mdx n="0" f="v">
      <t c="9" si="10">
        <n x="1"/>
        <n x="2"/>
        <n x="3"/>
        <n x="21"/>
        <n x="22"/>
        <n x="6"/>
        <n x="26"/>
        <n x="8"/>
        <n x="30" s="1"/>
      </t>
    </mdx>
    <mdx n="0" f="v">
      <t c="9" si="12">
        <n x="1"/>
        <n x="2"/>
        <n x="3"/>
        <n x="21"/>
        <n x="22"/>
        <n x="6"/>
        <n x="26"/>
        <n x="11"/>
        <n x="30" s="1"/>
      </t>
    </mdx>
    <mdx n="0" f="v">
      <t c="10" si="16">
        <n x="1"/>
        <n x="2"/>
        <n x="3"/>
        <n x="22"/>
        <n x="6"/>
        <n x="26"/>
        <n x="13"/>
        <n x="30" s="1"/>
        <n x="14"/>
        <n x="15"/>
      </t>
    </mdx>
    <mdx n="0" f="v">
      <t c="9" si="10">
        <n x="1"/>
        <n x="2"/>
        <n x="3"/>
        <n x="4"/>
        <n x="5"/>
        <n x="6"/>
        <n x="27"/>
        <n x="8"/>
        <n x="30" s="1"/>
      </t>
    </mdx>
    <mdx n="0" f="v">
      <t c="9" si="12">
        <n x="1"/>
        <n x="2"/>
        <n x="3"/>
        <n x="4"/>
        <n x="5"/>
        <n x="6"/>
        <n x="27"/>
        <n x="11"/>
        <n x="30" s="1"/>
      </t>
    </mdx>
    <mdx n="0" f="v">
      <t c="10" si="16">
        <n x="1"/>
        <n x="2"/>
        <n x="3"/>
        <n x="5"/>
        <n x="6"/>
        <n x="27"/>
        <n x="13"/>
        <n x="30" s="1"/>
        <n x="14"/>
        <n x="15"/>
      </t>
    </mdx>
    <mdx n="0" f="v">
      <t c="9" si="10">
        <n x="1"/>
        <n x="2"/>
        <n x="3"/>
        <n x="17"/>
        <n x="18"/>
        <n x="6"/>
        <n x="27"/>
        <n x="8"/>
        <n x="30" s="1"/>
      </t>
    </mdx>
    <mdx n="0" f="v">
      <t c="9" si="12">
        <n x="1"/>
        <n x="2"/>
        <n x="3"/>
        <n x="17"/>
        <n x="18"/>
        <n x="6"/>
        <n x="27"/>
        <n x="11"/>
        <n x="30" s="1"/>
      </t>
    </mdx>
    <mdx n="0" f="v">
      <t c="10" si="16">
        <n x="1"/>
        <n x="2"/>
        <n x="3"/>
        <n x="18"/>
        <n x="6"/>
        <n x="27"/>
        <n x="13"/>
        <n x="30" s="1"/>
        <n x="14"/>
        <n x="15"/>
      </t>
    </mdx>
    <mdx n="0" f="v">
      <t c="9" si="10">
        <n x="1"/>
        <n x="2"/>
        <n x="3"/>
        <n x="19"/>
        <n x="20"/>
        <n x="6"/>
        <n x="27"/>
        <n x="8"/>
        <n x="30" s="1"/>
      </t>
    </mdx>
    <mdx n="0" f="v">
      <t c="9" si="12">
        <n x="1"/>
        <n x="2"/>
        <n x="3"/>
        <n x="19"/>
        <n x="20"/>
        <n x="6"/>
        <n x="27"/>
        <n x="11"/>
        <n x="30" s="1"/>
      </t>
    </mdx>
    <mdx n="0" f="v">
      <t c="10" si="16">
        <n x="1"/>
        <n x="2"/>
        <n x="3"/>
        <n x="20"/>
        <n x="6"/>
        <n x="27"/>
        <n x="13"/>
        <n x="30" s="1"/>
        <n x="14"/>
        <n x="15"/>
      </t>
    </mdx>
    <mdx n="0" f="v">
      <t c="9" si="10">
        <n x="1"/>
        <n x="2"/>
        <n x="3"/>
        <n x="21"/>
        <n x="22"/>
        <n x="6"/>
        <n x="27"/>
        <n x="8"/>
        <n x="30" s="1"/>
      </t>
    </mdx>
    <mdx n="0" f="v">
      <t c="9" si="12">
        <n x="1"/>
        <n x="2"/>
        <n x="3"/>
        <n x="21"/>
        <n x="22"/>
        <n x="6"/>
        <n x="27"/>
        <n x="11"/>
        <n x="30" s="1"/>
      </t>
    </mdx>
    <mdx n="0" f="v">
      <t c="10" si="16">
        <n x="1"/>
        <n x="2"/>
        <n x="3"/>
        <n x="22"/>
        <n x="6"/>
        <n x="27"/>
        <n x="13"/>
        <n x="30" s="1"/>
        <n x="14"/>
        <n x="15"/>
      </t>
    </mdx>
    <mdx n="0" f="v">
      <t c="8" si="10">
        <n x="1"/>
        <n x="2"/>
        <n x="4"/>
        <n x="5"/>
        <n x="6"/>
        <n x="29"/>
        <n x="8"/>
        <n x="30" s="1"/>
      </t>
    </mdx>
    <mdx n="0" f="v">
      <t c="9" si="12">
        <n x="1"/>
        <n x="2"/>
        <n x="4"/>
        <n x="5"/>
        <n x="6"/>
        <n x="29"/>
        <n x="11"/>
        <n x="30" s="1"/>
        <n x="3"/>
      </t>
    </mdx>
    <mdx n="0" f="v">
      <t c="10" si="16">
        <n x="1"/>
        <n x="2"/>
        <n x="5"/>
        <n x="6"/>
        <n x="29"/>
        <n x="13"/>
        <n x="30" s="1"/>
        <n x="14"/>
        <n x="15"/>
        <n x="3"/>
      </t>
    </mdx>
    <mdx n="0" f="v">
      <t c="8" si="10">
        <n x="1"/>
        <n x="2"/>
        <n x="17"/>
        <n x="18"/>
        <n x="6"/>
        <n x="29"/>
        <n x="8"/>
        <n x="30" s="1"/>
      </t>
    </mdx>
    <mdx n="0" f="v">
      <t c="9" si="12">
        <n x="1"/>
        <n x="2"/>
        <n x="17"/>
        <n x="18"/>
        <n x="6"/>
        <n x="29"/>
        <n x="11"/>
        <n x="30" s="1"/>
        <n x="3"/>
      </t>
    </mdx>
    <mdx n="0" f="v">
      <t c="10" si="16">
        <n x="1"/>
        <n x="2"/>
        <n x="18"/>
        <n x="6"/>
        <n x="29"/>
        <n x="13"/>
        <n x="30" s="1"/>
        <n x="14"/>
        <n x="15"/>
        <n x="3"/>
      </t>
    </mdx>
    <mdx n="0" f="v">
      <t c="8" si="10">
        <n x="1"/>
        <n x="2"/>
        <n x="19"/>
        <n x="20"/>
        <n x="6"/>
        <n x="29"/>
        <n x="8"/>
        <n x="30" s="1"/>
      </t>
    </mdx>
    <mdx n="0" f="v">
      <t c="9" si="12">
        <n x="1"/>
        <n x="2"/>
        <n x="19"/>
        <n x="20"/>
        <n x="6"/>
        <n x="29"/>
        <n x="11"/>
        <n x="30" s="1"/>
        <n x="3"/>
      </t>
    </mdx>
    <mdx n="0" f="v">
      <t c="10" si="16">
        <n x="1"/>
        <n x="2"/>
        <n x="20"/>
        <n x="6"/>
        <n x="29"/>
        <n x="13"/>
        <n x="30" s="1"/>
        <n x="14"/>
        <n x="15"/>
        <n x="3"/>
      </t>
    </mdx>
    <mdx n="0" f="v">
      <t c="8" si="10">
        <n x="1"/>
        <n x="2"/>
        <n x="21"/>
        <n x="22"/>
        <n x="6"/>
        <n x="29"/>
        <n x="8"/>
        <n x="30" s="1"/>
      </t>
    </mdx>
    <mdx n="0" f="v">
      <t c="9" si="12">
        <n x="1"/>
        <n x="2"/>
        <n x="21"/>
        <n x="22"/>
        <n x="6"/>
        <n x="29"/>
        <n x="11"/>
        <n x="30" s="1"/>
        <n x="3"/>
      </t>
    </mdx>
    <mdx n="0" f="v">
      <t c="10" si="16">
        <n x="1"/>
        <n x="2"/>
        <n x="22"/>
        <n x="6"/>
        <n x="29"/>
        <n x="13"/>
        <n x="30" s="1"/>
        <n x="14"/>
        <n x="15"/>
        <n x="3"/>
      </t>
    </mdx>
    <mdx n="0" f="v">
      <t c="9" si="10">
        <n x="1"/>
        <n x="2"/>
        <n x="3"/>
        <n x="4"/>
        <n x="18"/>
        <n x="6"/>
        <n x="7"/>
        <n x="8"/>
        <n x="30" s="1"/>
      </t>
    </mdx>
    <mdx n="0" f="v">
      <t c="9" si="12">
        <n x="1"/>
        <n x="2"/>
        <n x="3"/>
        <n x="4"/>
        <n x="18"/>
        <n x="6"/>
        <n x="7"/>
        <n x="11"/>
        <n x="30" s="1"/>
      </t>
    </mdx>
    <mdx n="0" f="v">
      <t c="9" si="10">
        <n x="1"/>
        <n x="2"/>
        <n x="3"/>
        <n x="4"/>
        <n x="20"/>
        <n x="6"/>
        <n x="7"/>
        <n x="8"/>
        <n x="30" s="1"/>
      </t>
    </mdx>
    <mdx n="0" f="v">
      <t c="9" si="12">
        <n x="1"/>
        <n x="2"/>
        <n x="3"/>
        <n x="4"/>
        <n x="20"/>
        <n x="6"/>
        <n x="7"/>
        <n x="11"/>
        <n x="30" s="1"/>
      </t>
    </mdx>
    <mdx n="0" f="v">
      <t c="9" si="10">
        <n x="1"/>
        <n x="2"/>
        <n x="3"/>
        <n x="4"/>
        <n x="22"/>
        <n x="6"/>
        <n x="7"/>
        <n x="8"/>
        <n x="30" s="1"/>
      </t>
    </mdx>
    <mdx n="0" f="v">
      <t c="9" si="12">
        <n x="1"/>
        <n x="2"/>
        <n x="3"/>
        <n x="4"/>
        <n x="22"/>
        <n x="6"/>
        <n x="7"/>
        <n x="11"/>
        <n x="30" s="1"/>
      </t>
    </mdx>
    <mdx n="0" f="v">
      <t c="10" si="10">
        <n x="1"/>
        <n x="2"/>
        <n x="3"/>
        <n x="4"/>
        <n x="18"/>
        <n x="6"/>
        <n x="23"/>
        <n x="8"/>
        <n x="30" s="1"/>
        <n x="24"/>
      </t>
    </mdx>
    <mdx n="0" f="v">
      <t c="10" si="12">
        <n x="1"/>
        <n x="2"/>
        <n x="3"/>
        <n x="4"/>
        <n x="18"/>
        <n x="6"/>
        <n x="23"/>
        <n x="11"/>
        <n x="30" s="1"/>
        <n x="24"/>
      </t>
    </mdx>
    <mdx n="0" f="v">
      <t c="10" si="10">
        <n x="1"/>
        <n x="2"/>
        <n x="3"/>
        <n x="4"/>
        <n x="20"/>
        <n x="6"/>
        <n x="23"/>
        <n x="8"/>
        <n x="30" s="1"/>
        <n x="24"/>
      </t>
    </mdx>
    <mdx n="0" f="v">
      <t c="10" si="12">
        <n x="1"/>
        <n x="2"/>
        <n x="3"/>
        <n x="4"/>
        <n x="20"/>
        <n x="6"/>
        <n x="23"/>
        <n x="11"/>
        <n x="30" s="1"/>
        <n x="24"/>
      </t>
    </mdx>
    <mdx n="0" f="v">
      <t c="10" si="10">
        <n x="1"/>
        <n x="2"/>
        <n x="3"/>
        <n x="4"/>
        <n x="22"/>
        <n x="6"/>
        <n x="23"/>
        <n x="8"/>
        <n x="30" s="1"/>
        <n x="24"/>
      </t>
    </mdx>
    <mdx n="0" f="v">
      <t c="10" si="12">
        <n x="1"/>
        <n x="2"/>
        <n x="3"/>
        <n x="4"/>
        <n x="22"/>
        <n x="6"/>
        <n x="23"/>
        <n x="11"/>
        <n x="30" s="1"/>
        <n x="24"/>
      </t>
    </mdx>
    <mdx n="0" f="v">
      <t c="9" si="10">
        <n x="1"/>
        <n x="2"/>
        <n x="3"/>
        <n x="4"/>
        <n x="18"/>
        <n x="6"/>
        <n x="25"/>
        <n x="8"/>
        <n x="30" s="1"/>
      </t>
    </mdx>
    <mdx n="0" f="v">
      <t c="9" si="12">
        <n x="1"/>
        <n x="2"/>
        <n x="3"/>
        <n x="4"/>
        <n x="18"/>
        <n x="6"/>
        <n x="25"/>
        <n x="11"/>
        <n x="30" s="1"/>
      </t>
    </mdx>
    <mdx n="0" f="v">
      <t c="9" si="10">
        <n x="1"/>
        <n x="2"/>
        <n x="3"/>
        <n x="4"/>
        <n x="20"/>
        <n x="6"/>
        <n x="25"/>
        <n x="8"/>
        <n x="30" s="1"/>
      </t>
    </mdx>
    <mdx n="0" f="v">
      <t c="9" si="12">
        <n x="1"/>
        <n x="2"/>
        <n x="3"/>
        <n x="4"/>
        <n x="20"/>
        <n x="6"/>
        <n x="25"/>
        <n x="11"/>
        <n x="30" s="1"/>
      </t>
    </mdx>
    <mdx n="0" f="v">
      <t c="9" si="10">
        <n x="1"/>
        <n x="2"/>
        <n x="3"/>
        <n x="4"/>
        <n x="22"/>
        <n x="6"/>
        <n x="25"/>
        <n x="8"/>
        <n x="30" s="1"/>
      </t>
    </mdx>
    <mdx n="0" f="v">
      <t c="9" si="12">
        <n x="1"/>
        <n x="2"/>
        <n x="3"/>
        <n x="4"/>
        <n x="22"/>
        <n x="6"/>
        <n x="25"/>
        <n x="11"/>
        <n x="30" s="1"/>
      </t>
    </mdx>
    <mdx n="0" f="v">
      <t c="9" si="10">
        <n x="1"/>
        <n x="2"/>
        <n x="3"/>
        <n x="4"/>
        <n x="18"/>
        <n x="6"/>
        <n x="26"/>
        <n x="8"/>
        <n x="30" s="1"/>
      </t>
    </mdx>
    <mdx n="0" f="v">
      <t c="9" si="12">
        <n x="1"/>
        <n x="2"/>
        <n x="3"/>
        <n x="4"/>
        <n x="18"/>
        <n x="6"/>
        <n x="26"/>
        <n x="11"/>
        <n x="30" s="1"/>
      </t>
    </mdx>
    <mdx n="0" f="v">
      <t c="9" si="10">
        <n x="1"/>
        <n x="2"/>
        <n x="3"/>
        <n x="4"/>
        <n x="20"/>
        <n x="6"/>
        <n x="26"/>
        <n x="8"/>
        <n x="30" s="1"/>
      </t>
    </mdx>
    <mdx n="0" f="v">
      <t c="9" si="12">
        <n x="1"/>
        <n x="2"/>
        <n x="3"/>
        <n x="4"/>
        <n x="20"/>
        <n x="6"/>
        <n x="26"/>
        <n x="11"/>
        <n x="30" s="1"/>
      </t>
    </mdx>
    <mdx n="0" f="v">
      <t c="9" si="10">
        <n x="1"/>
        <n x="2"/>
        <n x="3"/>
        <n x="4"/>
        <n x="22"/>
        <n x="6"/>
        <n x="26"/>
        <n x="8"/>
        <n x="30" s="1"/>
      </t>
    </mdx>
    <mdx n="0" f="v">
      <t c="9" si="12">
        <n x="1"/>
        <n x="2"/>
        <n x="3"/>
        <n x="4"/>
        <n x="22"/>
        <n x="6"/>
        <n x="26"/>
        <n x="11"/>
        <n x="30" s="1"/>
      </t>
    </mdx>
    <mdx n="0" f="v">
      <t c="9" si="10">
        <n x="1"/>
        <n x="2"/>
        <n x="3"/>
        <n x="4"/>
        <n x="18"/>
        <n x="6"/>
        <n x="27"/>
        <n x="8"/>
        <n x="30" s="1"/>
      </t>
    </mdx>
    <mdx n="0" f="v">
      <t c="9" si="12">
        <n x="1"/>
        <n x="2"/>
        <n x="3"/>
        <n x="4"/>
        <n x="18"/>
        <n x="6"/>
        <n x="27"/>
        <n x="11"/>
        <n x="30" s="1"/>
      </t>
    </mdx>
    <mdx n="0" f="v">
      <t c="9" si="10">
        <n x="1"/>
        <n x="2"/>
        <n x="3"/>
        <n x="4"/>
        <n x="20"/>
        <n x="6"/>
        <n x="27"/>
        <n x="8"/>
        <n x="30" s="1"/>
      </t>
    </mdx>
    <mdx n="0" f="v">
      <t c="9" si="12">
        <n x="1"/>
        <n x="2"/>
        <n x="3"/>
        <n x="4"/>
        <n x="20"/>
        <n x="6"/>
        <n x="27"/>
        <n x="11"/>
        <n x="30" s="1"/>
      </t>
    </mdx>
    <mdx n="0" f="v">
      <t c="9" si="10">
        <n x="1"/>
        <n x="2"/>
        <n x="3"/>
        <n x="4"/>
        <n x="22"/>
        <n x="6"/>
        <n x="27"/>
        <n x="8"/>
        <n x="30" s="1"/>
      </t>
    </mdx>
    <mdx n="0" f="v">
      <t c="9" si="12">
        <n x="1"/>
        <n x="2"/>
        <n x="3"/>
        <n x="4"/>
        <n x="22"/>
        <n x="6"/>
        <n x="27"/>
        <n x="11"/>
        <n x="30" s="1"/>
      </t>
    </mdx>
    <mdx n="0" f="v">
      <t c="8" si="10">
        <n x="1"/>
        <n x="2"/>
        <n x="4"/>
        <n x="18"/>
        <n x="6"/>
        <n x="29"/>
        <n x="8"/>
        <n x="30" s="1"/>
      </t>
    </mdx>
    <mdx n="0" f="v">
      <t c="9" si="12">
        <n x="1"/>
        <n x="2"/>
        <n x="4"/>
        <n x="18"/>
        <n x="6"/>
        <n x="29"/>
        <n x="11"/>
        <n x="30" s="1"/>
        <n x="3"/>
      </t>
    </mdx>
    <mdx n="0" f="v">
      <t c="8" si="10">
        <n x="1"/>
        <n x="2"/>
        <n x="4"/>
        <n x="20"/>
        <n x="6"/>
        <n x="29"/>
        <n x="8"/>
        <n x="30" s="1"/>
      </t>
    </mdx>
    <mdx n="0" f="v">
      <t c="9" si="12">
        <n x="1"/>
        <n x="2"/>
        <n x="4"/>
        <n x="20"/>
        <n x="6"/>
        <n x="29"/>
        <n x="11"/>
        <n x="30" s="1"/>
        <n x="3"/>
      </t>
    </mdx>
    <mdx n="0" f="v">
      <t c="8" si="10">
        <n x="1"/>
        <n x="2"/>
        <n x="4"/>
        <n x="22"/>
        <n x="6"/>
        <n x="29"/>
        <n x="8"/>
        <n x="30" s="1"/>
      </t>
    </mdx>
    <mdx n="0" f="v">
      <t c="9" si="12">
        <n x="1"/>
        <n x="2"/>
        <n x="4"/>
        <n x="22"/>
        <n x="6"/>
        <n x="29"/>
        <n x="11"/>
        <n x="30" s="1"/>
        <n x="3"/>
      </t>
    </mdx>
  </mdxMetadata>
  <valueMetadata count="21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</valueMetadata>
</metadata>
</file>

<file path=xl/sharedStrings.xml><?xml version="1.0" encoding="utf-8"?>
<sst xmlns="http://schemas.openxmlformats.org/spreadsheetml/2006/main" count="310" uniqueCount="42">
  <si>
    <t>פירוט תרומת אפיקי ההשקעה לתשואה הכוללת</t>
  </si>
  <si>
    <t>שם חברה</t>
  </si>
  <si>
    <t>נוסטרו כללי והון</t>
  </si>
  <si>
    <t>פירוט תרומת אפיקי השקעה בגין התחייבויות מסוג 40,60,70,80,90</t>
  </si>
  <si>
    <t>נתונים לרבעון בשנת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</si>
  <si>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</si>
  <si>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</si>
  <si>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</si>
  <si>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</si>
  <si>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</si>
  <si>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</si>
  <si>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</si>
  <si>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</si>
  <si>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</si>
  <si>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</si>
  <si>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</si>
  <si>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</si>
  <si>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</si>
  <si>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</si>
  <si>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</si>
  <si>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</si>
  <si>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</si>
  <si>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</si>
  <si>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</si>
  <si>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</si>
  <si>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קרנות השקעה</t>
  </si>
  <si>
    <t>נדל"ן</t>
  </si>
  <si>
    <t>חייבים ויתרות חובה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</si>
  <si>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</si>
  <si>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</si>
  <si>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</si>
  <si>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</si>
  <si>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</si>
  <si>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</si>
  <si>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נתונים לשנת</t>
  </si>
  <si>
    <t>רבעון 1+2</t>
  </si>
  <si>
    <t>רבעון 1+2+3</t>
  </si>
  <si>
    <t>רבעון 1+2+3+4</t>
  </si>
  <si>
    <t>נוסטרו חיים</t>
  </si>
  <si>
    <t>פירוט תרומת אפיקי השקעה בגין התחייבויות מסוג 10,30,50</t>
  </si>
  <si>
    <t>גיליון זה הוא גיליון מספר 1 מתוך 2 גיליונות בקובץ זה. גבולות הגיליון הם טור Y ושורה 59. גיליון זה מכיל 2 טבלאות. הטבלה הראשונה מתחילה בתא A5 ומסתיימת בתא Y31. שורות 5 עד 7 מכילות את כותרות הטבלה. קיימים תאים ריקים בטבלה. הטבלה השנייה מתחילה בתא A33 ומסתיימת בתא Y59. שורות 33 עד 35 מכילות את כותרות הטבלה. קיימים תאים ריקים בטבלה.</t>
  </si>
  <si>
    <t>גיליון זה הוא גיליון מספר 2 מתוך 2 גיליונות בקובץ זה. גבולות הגיליון הם טור Y ושורה 59. גיליון זה מכיל 2 טבלאות. הטבלה הראשונה מתחילה בתא A5 ומסתיימת בתא Y31. שורות 5 עד 7 מכילות את כותרות הטבלה. קיימים תאים ריקים בטבלה. הטבלה השנייה מתחילה בתא A33 ומסתיימת בתא Y59. שורות 33 עד 35 מכילות את כותרות הטבלה. קיימים תאים ריקים בטבלה.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</si>
</sst>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[Red]\-#,##0\ "/>
  </numFmts>
  <fonts count="14" x14ac:knownFonts="1">
    <font>
      <sz val="11"/>
      <color theme="1"/>
      <name val="Arial"/>
      <family val="2"/>
      <charset val="177"/>
      <scheme val="minor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4"/>
      <color indexed="8"/>
      <name val="David"/>
      <family val="2"/>
      <charset val="177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0"/>
      <name val="Arial"/>
      <family val="2"/>
    </font>
    <font>
      <sz val="14"/>
      <name val="David"/>
      <family val="2"/>
      <charset val="177"/>
    </font>
    <font>
      <b/>
      <sz val="11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0"/>
      <color theme="0"/>
      <name val="David"/>
      <family val="2"/>
      <charset val="177"/>
    </font>
    <font>
      <b/>
      <sz val="9"/>
      <color indexed="8"/>
      <name val="David"/>
      <family val="2"/>
      <charset val="177"/>
    </font>
    <font>
      <sz val="11"/>
      <color indexed="8"/>
      <name val="David"/>
      <family val="2"/>
      <charset val="177"/>
    </font>
    <font>
      <sz val="11"/>
      <color theme="1"/>
      <name val="Arial"/>
      <family val="2"/>
      <charset val="177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Border="1" applyAlignment="1">
      <alignment horizontal="right"/>
    </xf>
    <xf numFmtId="0" fontId="7" fillId="0" borderId="0" xfId="2" applyFont="1" applyAlignment="1">
      <alignment horizontal="right"/>
    </xf>
    <xf numFmtId="1" fontId="9" fillId="0" borderId="0" xfId="1" applyNumberFormat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10" fillId="0" borderId="0" xfId="2" applyFont="1"/>
    <xf numFmtId="0" fontId="11" fillId="3" borderId="5" xfId="1" applyFont="1" applyFill="1" applyBorder="1" applyAlignment="1">
      <alignment horizontal="center" vertical="center" readingOrder="2"/>
    </xf>
    <xf numFmtId="0" fontId="11" fillId="3" borderId="6" xfId="1" applyFont="1" applyFill="1" applyBorder="1" applyAlignment="1">
      <alignment horizontal="center" vertical="center" readingOrder="2"/>
    </xf>
    <xf numFmtId="0" fontId="11" fillId="3" borderId="7" xfId="1" applyFont="1" applyFill="1" applyBorder="1" applyAlignment="1">
      <alignment horizontal="center" vertical="center" readingOrder="2"/>
    </xf>
    <xf numFmtId="0" fontId="8" fillId="3" borderId="8" xfId="1" applyFont="1" applyFill="1" applyBorder="1"/>
    <xf numFmtId="165" fontId="12" fillId="4" borderId="9" xfId="3" applyNumberFormat="1" applyFont="1" applyFill="1" applyBorder="1" applyAlignment="1">
      <alignment horizontal="right"/>
    </xf>
    <xf numFmtId="10" fontId="12" fillId="4" borderId="10" xfId="3" applyNumberFormat="1" applyFont="1" applyFill="1" applyBorder="1" applyAlignment="1">
      <alignment horizontal="right"/>
    </xf>
    <xf numFmtId="165" fontId="12" fillId="5" borderId="9" xfId="3" applyNumberFormat="1" applyFont="1" applyFill="1" applyBorder="1" applyAlignment="1">
      <alignment horizontal="right"/>
    </xf>
    <xf numFmtId="10" fontId="12" fillId="5" borderId="10" xfId="3" applyNumberFormat="1" applyFont="1" applyFill="1" applyBorder="1" applyAlignment="1">
      <alignment horizontal="right"/>
    </xf>
    <xf numFmtId="10" fontId="12" fillId="5" borderId="11" xfId="4" applyNumberFormat="1" applyFont="1" applyFill="1" applyBorder="1" applyAlignment="1">
      <alignment horizontal="right"/>
    </xf>
    <xf numFmtId="10" fontId="12" fillId="4" borderId="11" xfId="4" applyNumberFormat="1" applyFont="1" applyFill="1" applyBorder="1" applyAlignment="1">
      <alignment horizontal="right"/>
    </xf>
    <xf numFmtId="0" fontId="8" fillId="3" borderId="12" xfId="1" applyFont="1" applyFill="1" applyBorder="1"/>
    <xf numFmtId="165" fontId="12" fillId="4" borderId="13" xfId="3" applyNumberFormat="1" applyFont="1" applyFill="1" applyBorder="1" applyAlignment="1">
      <alignment horizontal="right"/>
    </xf>
    <xf numFmtId="10" fontId="12" fillId="4" borderId="14" xfId="3" applyNumberFormat="1" applyFont="1" applyFill="1" applyBorder="1" applyAlignment="1">
      <alignment horizontal="right"/>
    </xf>
    <xf numFmtId="165" fontId="12" fillId="5" borderId="13" xfId="3" applyNumberFormat="1" applyFont="1" applyFill="1" applyBorder="1" applyAlignment="1">
      <alignment horizontal="right"/>
    </xf>
    <xf numFmtId="10" fontId="12" fillId="5" borderId="14" xfId="3" applyNumberFormat="1" applyFont="1" applyFill="1" applyBorder="1" applyAlignment="1">
      <alignment horizontal="right"/>
    </xf>
    <xf numFmtId="10" fontId="12" fillId="5" borderId="15" xfId="4" applyNumberFormat="1" applyFont="1" applyFill="1" applyBorder="1" applyAlignment="1">
      <alignment horizontal="right"/>
    </xf>
    <xf numFmtId="10" fontId="12" fillId="4" borderId="15" xfId="4" applyNumberFormat="1" applyFont="1" applyFill="1" applyBorder="1" applyAlignment="1">
      <alignment horizontal="right"/>
    </xf>
    <xf numFmtId="10" fontId="12" fillId="5" borderId="15" xfId="3" applyNumberFormat="1" applyFont="1" applyFill="1" applyBorder="1" applyAlignment="1">
      <alignment horizontal="right"/>
    </xf>
    <xf numFmtId="10" fontId="12" fillId="4" borderId="15" xfId="3" applyNumberFormat="1" applyFont="1" applyFill="1" applyBorder="1" applyAlignment="1">
      <alignment horizontal="right"/>
    </xf>
    <xf numFmtId="0" fontId="8" fillId="3" borderId="5" xfId="1" applyFont="1" applyFill="1" applyBorder="1"/>
    <xf numFmtId="165" fontId="8" fillId="4" borderId="5" xfId="3" applyNumberFormat="1" applyFont="1" applyFill="1" applyBorder="1" applyAlignment="1">
      <alignment horizontal="right"/>
    </xf>
    <xf numFmtId="10" fontId="8" fillId="4" borderId="7" xfId="3" applyNumberFormat="1" applyFont="1" applyFill="1" applyBorder="1" applyAlignment="1">
      <alignment horizontal="right"/>
    </xf>
    <xf numFmtId="165" fontId="8" fillId="5" borderId="5" xfId="3" applyNumberFormat="1" applyFont="1" applyFill="1" applyBorder="1" applyAlignment="1">
      <alignment horizontal="right"/>
    </xf>
    <xf numFmtId="10" fontId="8" fillId="5" borderId="7" xfId="3" applyNumberFormat="1" applyFont="1" applyFill="1" applyBorder="1" applyAlignment="1">
      <alignment horizontal="right"/>
    </xf>
    <xf numFmtId="165" fontId="8" fillId="5" borderId="16" xfId="3" applyNumberFormat="1" applyFont="1" applyFill="1" applyBorder="1" applyAlignment="1">
      <alignment horizontal="right"/>
    </xf>
    <xf numFmtId="165" fontId="8" fillId="4" borderId="16" xfId="3" applyNumberFormat="1" applyFont="1" applyFill="1" applyBorder="1" applyAlignment="1">
      <alignment horizontal="right"/>
    </xf>
    <xf numFmtId="0" fontId="8" fillId="3" borderId="9" xfId="1" applyFont="1" applyFill="1" applyBorder="1"/>
    <xf numFmtId="10" fontId="12" fillId="4" borderId="11" xfId="3" applyNumberFormat="1" applyFont="1" applyFill="1" applyBorder="1" applyAlignment="1">
      <alignment horizontal="right"/>
    </xf>
    <xf numFmtId="165" fontId="12" fillId="4" borderId="18" xfId="3" applyNumberFormat="1" applyFont="1" applyFill="1" applyBorder="1" applyAlignment="1">
      <alignment horizontal="right"/>
    </xf>
    <xf numFmtId="10" fontId="12" fillId="5" borderId="11" xfId="3" applyNumberFormat="1" applyFont="1" applyFill="1" applyBorder="1" applyAlignment="1">
      <alignment horizontal="right"/>
    </xf>
    <xf numFmtId="165" fontId="12" fillId="5" borderId="18" xfId="3" applyNumberFormat="1" applyFont="1" applyFill="1" applyBorder="1" applyAlignment="1">
      <alignment horizontal="right"/>
    </xf>
    <xf numFmtId="0" fontId="8" fillId="3" borderId="13" xfId="1" applyFont="1" applyFill="1" applyBorder="1"/>
    <xf numFmtId="165" fontId="12" fillId="4" borderId="19" xfId="3" applyNumberFormat="1" applyFont="1" applyFill="1" applyBorder="1" applyAlignment="1">
      <alignment horizontal="right"/>
    </xf>
    <xf numFmtId="165" fontId="12" fillId="5" borderId="19" xfId="3" applyNumberFormat="1" applyFont="1" applyFill="1" applyBorder="1" applyAlignment="1">
      <alignment horizontal="right"/>
    </xf>
    <xf numFmtId="0" fontId="7" fillId="0" borderId="0" xfId="2" applyFont="1"/>
    <xf numFmtId="10" fontId="11" fillId="3" borderId="6" xfId="1" applyNumberFormat="1" applyFont="1" applyFill="1" applyBorder="1" applyAlignment="1">
      <alignment horizontal="center" vertical="center" readingOrder="2"/>
    </xf>
    <xf numFmtId="10" fontId="0" fillId="0" borderId="0" xfId="5" applyNumberFormat="1" applyFont="1"/>
    <xf numFmtId="0" fontId="10" fillId="0" borderId="17" xfId="2" applyFont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3" borderId="1" xfId="1" applyFont="1" applyFill="1" applyBorder="1" applyAlignment="1">
      <alignment horizontal="right"/>
    </xf>
    <xf numFmtId="0" fontId="8" fillId="3" borderId="2" xfId="1" applyFont="1" applyFill="1" applyBorder="1" applyAlignment="1">
      <alignment horizontal="right"/>
    </xf>
    <xf numFmtId="0" fontId="8" fillId="3" borderId="3" xfId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readingOrder="2"/>
    </xf>
    <xf numFmtId="0" fontId="3" fillId="2" borderId="0" xfId="1" applyFont="1" applyFill="1" applyBorder="1" applyAlignment="1">
      <alignment horizontal="right"/>
    </xf>
    <xf numFmtId="0" fontId="4" fillId="0" borderId="0" xfId="1" applyFont="1" applyFill="1" applyAlignment="1">
      <alignment horizontal="center"/>
    </xf>
  </cellXfs>
  <cellStyles count="6">
    <cellStyle name="Comma 3" xfId="3"/>
    <cellStyle name="Normal" xfId="0" builtinId="0"/>
    <cellStyle name="Normal 49" xfId="2"/>
    <cellStyle name="Normal_תרומה לרווח 3.10" xfId="1"/>
    <cellStyle name="Percent" xfId="5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1"/>
  <sheetViews>
    <sheetView showGridLines="0" rightToLeft="1" zoomScale="85" zoomScaleNormal="85" workbookViewId="0">
      <selection activeCell="A4" sqref="A4:Y4"/>
    </sheetView>
  </sheetViews>
  <sheetFormatPr defaultColWidth="0" defaultRowHeight="14.25" zeroHeight="1" x14ac:dyDescent="0.2"/>
  <cols>
    <col min="1" max="1" width="22.875" customWidth="1"/>
    <col min="2" max="2" width="10.5" customWidth="1"/>
    <col min="3" max="3" width="10" bestFit="1" customWidth="1"/>
    <col min="4" max="4" width="9.25" customWidth="1"/>
    <col min="5" max="5" width="8.625" customWidth="1"/>
    <col min="6" max="6" width="10.875" customWidth="1"/>
    <col min="7" max="7" width="8.375" customWidth="1"/>
    <col min="8" max="8" width="9.75" customWidth="1"/>
    <col min="9" max="9" width="10" bestFit="1" customWidth="1"/>
    <col min="10" max="11" width="9.125" customWidth="1"/>
    <col min="12" max="12" width="9.875" bestFit="1" customWidth="1"/>
    <col min="13" max="13" width="9.125" customWidth="1"/>
    <col min="14" max="14" width="9.625" customWidth="1"/>
    <col min="15" max="15" width="10" bestFit="1" customWidth="1"/>
    <col min="16" max="16" width="8.625" customWidth="1"/>
    <col min="17" max="17" width="9.125" customWidth="1"/>
    <col min="18" max="18" width="9.875" bestFit="1" customWidth="1"/>
    <col min="19" max="19" width="9.125" customWidth="1"/>
    <col min="20" max="20" width="10.875" customWidth="1"/>
    <col min="21" max="21" width="10" bestFit="1" customWidth="1"/>
    <col min="22" max="23" width="9.125" customWidth="1"/>
    <col min="24" max="24" width="9.875" bestFit="1" customWidth="1"/>
    <col min="25" max="25" width="9" customWidth="1"/>
    <col min="26" max="16384" width="9" hidden="1"/>
  </cols>
  <sheetData>
    <row r="1" spans="1:25" ht="18.75" x14ac:dyDescent="0.3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ht="18.75" x14ac:dyDescent="0.3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18.75" x14ac:dyDescent="0.3">
      <c r="A3" s="1" t="s">
        <v>2</v>
      </c>
      <c r="B3" s="52" t="s">
        <v>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5" ht="15" x14ac:dyDescent="0.25">
      <c r="A4" s="53" t="s">
        <v>40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ht="18.75" x14ac:dyDescent="0.3">
      <c r="A5" s="2" t="s">
        <v>4</v>
      </c>
      <c r="B5" s="47" t="s">
        <v>5</v>
      </c>
      <c r="C5" s="48"/>
      <c r="D5" s="48"/>
      <c r="E5" s="48"/>
      <c r="F5" s="48"/>
      <c r="G5" s="49"/>
      <c r="H5" s="47" t="s">
        <v>6</v>
      </c>
      <c r="I5" s="48"/>
      <c r="J5" s="48"/>
      <c r="K5" s="48"/>
      <c r="L5" s="48"/>
      <c r="M5" s="49"/>
      <c r="N5" s="47" t="s">
        <v>7</v>
      </c>
      <c r="O5" s="48"/>
      <c r="P5" s="48"/>
      <c r="Q5" s="48"/>
      <c r="R5" s="48"/>
      <c r="S5" s="49"/>
      <c r="T5" s="47" t="s">
        <v>8</v>
      </c>
      <c r="U5" s="48"/>
      <c r="V5" s="48"/>
      <c r="W5" s="48"/>
      <c r="X5" s="48"/>
      <c r="Y5" s="49"/>
    </row>
    <row r="6" spans="1:25" ht="60" x14ac:dyDescent="0.3">
      <c r="A6" s="3">
        <v>2020</v>
      </c>
      <c r="B6" s="4" t="s">
        <v>9</v>
      </c>
      <c r="C6" s="4" t="s">
        <v>9</v>
      </c>
      <c r="D6" s="5" t="s">
        <v>10</v>
      </c>
      <c r="E6" s="5" t="s">
        <v>10</v>
      </c>
      <c r="F6" s="5" t="s">
        <v>11</v>
      </c>
      <c r="G6" s="5" t="s">
        <v>11</v>
      </c>
      <c r="H6" s="4" t="s">
        <v>9</v>
      </c>
      <c r="I6" s="4" t="s">
        <v>9</v>
      </c>
      <c r="J6" s="5" t="s">
        <v>10</v>
      </c>
      <c r="K6" s="5" t="s">
        <v>10</v>
      </c>
      <c r="L6" s="5" t="s">
        <v>11</v>
      </c>
      <c r="M6" s="5" t="s">
        <v>11</v>
      </c>
      <c r="N6" s="4" t="s">
        <v>9</v>
      </c>
      <c r="O6" s="4" t="s">
        <v>9</v>
      </c>
      <c r="P6" s="5" t="s">
        <v>10</v>
      </c>
      <c r="Q6" s="5" t="s">
        <v>10</v>
      </c>
      <c r="R6" s="5" t="s">
        <v>11</v>
      </c>
      <c r="S6" s="5" t="s">
        <v>11</v>
      </c>
      <c r="T6" s="4" t="s">
        <v>9</v>
      </c>
      <c r="U6" s="4" t="s">
        <v>9</v>
      </c>
      <c r="V6" s="5" t="s">
        <v>10</v>
      </c>
      <c r="W6" s="5" t="s">
        <v>10</v>
      </c>
      <c r="X6" s="5" t="s">
        <v>11</v>
      </c>
      <c r="Y6" s="5" t="s">
        <v>11</v>
      </c>
    </row>
    <row r="7" spans="1:25" x14ac:dyDescent="0.2">
      <c r="A7" s="6"/>
      <c r="B7" s="7" t="s">
        <v>12</v>
      </c>
      <c r="C7" s="8" t="s">
        <v>13</v>
      </c>
      <c r="D7" s="8" t="s">
        <v>12</v>
      </c>
      <c r="E7" s="8" t="s">
        <v>13</v>
      </c>
      <c r="F7" s="8" t="s">
        <v>12</v>
      </c>
      <c r="G7" s="9" t="s">
        <v>13</v>
      </c>
      <c r="H7" s="7" t="s">
        <v>12</v>
      </c>
      <c r="I7" s="8" t="s">
        <v>13</v>
      </c>
      <c r="J7" s="8" t="s">
        <v>12</v>
      </c>
      <c r="K7" s="8" t="s">
        <v>13</v>
      </c>
      <c r="L7" s="8" t="s">
        <v>12</v>
      </c>
      <c r="M7" s="9" t="s">
        <v>13</v>
      </c>
      <c r="N7" s="7" t="s">
        <v>12</v>
      </c>
      <c r="O7" s="8" t="s">
        <v>13</v>
      </c>
      <c r="P7" s="8" t="s">
        <v>12</v>
      </c>
      <c r="Q7" s="8" t="s">
        <v>13</v>
      </c>
      <c r="R7" s="8" t="s">
        <v>12</v>
      </c>
      <c r="S7" s="9" t="s">
        <v>13</v>
      </c>
      <c r="T7" s="7" t="s">
        <v>12</v>
      </c>
      <c r="U7" s="8" t="s">
        <v>13</v>
      </c>
      <c r="V7" s="8" t="s">
        <v>12</v>
      </c>
      <c r="W7" s="8" t="s">
        <v>13</v>
      </c>
      <c r="X7" s="8" t="s">
        <v>12</v>
      </c>
      <c r="Y7" s="9" t="s">
        <v>13</v>
      </c>
    </row>
    <row r="8" spans="1:25" ht="15" x14ac:dyDescent="0.25">
      <c r="A8" s="10" t="s">
        <v>14</v>
      </c>
      <c r="B8" s="11" vm="1">
        <v>-3940.66</v>
      </c>
      <c r="C8" s="12">
        <v>2.178883423210029E-2</v>
      </c>
      <c r="D8" s="11" vm="2">
        <v>-3940.66</v>
      </c>
      <c r="E8" s="12">
        <v>7.3427619388354622E-3</v>
      </c>
      <c r="F8" s="11" vm="3">
        <v>958245.17886299954</v>
      </c>
      <c r="G8" s="12">
        <v>7.0189095563420345E-2</v>
      </c>
      <c r="H8" s="13" vm="4">
        <v>-20688.793719999998</v>
      </c>
      <c r="I8" s="14">
        <v>-0.13744341719164443</v>
      </c>
      <c r="J8" s="13" vm="5">
        <v>-20688.793719999998</v>
      </c>
      <c r="K8" s="14">
        <v>-5.8494094370400242E-2</v>
      </c>
      <c r="L8" s="13" vm="6">
        <v>955065.42929999984</v>
      </c>
      <c r="M8" s="15">
        <v>6.5317679125146522E-2</v>
      </c>
      <c r="N8" s="11" vm="7">
        <v>-1582.2945400000001</v>
      </c>
      <c r="O8" s="12">
        <v>-1.4644860551214526E-2</v>
      </c>
      <c r="P8" s="11" vm="8">
        <v>-1582.2945400000001</v>
      </c>
      <c r="Q8" s="12">
        <v>-7.7304287315163277E-3</v>
      </c>
      <c r="R8" s="11" vm="9">
        <v>1158780.6666300001</v>
      </c>
      <c r="S8" s="16">
        <v>7.8783024163840407E-2</v>
      </c>
      <c r="T8" s="13" vm="10">
        <v>-17454.579109999999</v>
      </c>
      <c r="U8" s="14">
        <v>-6.717244479130785E-2</v>
      </c>
      <c r="V8" s="13" vm="11">
        <v>-17454.579109999999</v>
      </c>
      <c r="W8" s="14">
        <v>-3.899862744431476E-2</v>
      </c>
      <c r="X8" s="13" vm="12">
        <v>1580078.7394100004</v>
      </c>
      <c r="Y8" s="15">
        <v>0.10053119789015687</v>
      </c>
    </row>
    <row r="9" spans="1:25" ht="15" x14ac:dyDescent="0.25">
      <c r="A9" s="17" t="s">
        <v>15</v>
      </c>
      <c r="B9" s="18" vm="13">
        <v>-8408.0254299999579</v>
      </c>
      <c r="C9" s="19">
        <v>4.6489946433732637E-2</v>
      </c>
      <c r="D9" s="18" vm="14">
        <v>-59279.135000000002</v>
      </c>
      <c r="E9" s="19">
        <v>0.11045677024789989</v>
      </c>
      <c r="F9" s="18" vm="15">
        <v>2157511.1806500005</v>
      </c>
      <c r="G9" s="19">
        <v>0.15803237185860264</v>
      </c>
      <c r="H9" s="20" vm="16">
        <v>1306.4092499999533</v>
      </c>
      <c r="I9" s="21">
        <v>8.6789666908993132E-3</v>
      </c>
      <c r="J9" s="20" vm="17">
        <v>83402.698000000004</v>
      </c>
      <c r="K9" s="21">
        <v>0.23580714050243776</v>
      </c>
      <c r="L9" s="20" vm="18">
        <v>2895738.6438099998</v>
      </c>
      <c r="M9" s="22">
        <v>0.1980418532218236</v>
      </c>
      <c r="N9" s="18" vm="19">
        <v>2468.7861600000397</v>
      </c>
      <c r="O9" s="19">
        <v>2.2849746447313767E-2</v>
      </c>
      <c r="P9" s="18" vm="20">
        <v>-20836.29</v>
      </c>
      <c r="Q9" s="19">
        <v>-0.10179739031028089</v>
      </c>
      <c r="R9" s="18" vm="21">
        <v>3028750.5138100004</v>
      </c>
      <c r="S9" s="23">
        <v>0.20591828271495233</v>
      </c>
      <c r="T9" s="20" vm="22">
        <v>480.59705000004396</v>
      </c>
      <c r="U9" s="21">
        <v>1.8495363654743191E-3</v>
      </c>
      <c r="V9" s="20" vm="23">
        <v>29695.249</v>
      </c>
      <c r="W9" s="21">
        <v>6.634785893827036E-2</v>
      </c>
      <c r="X9" s="20" vm="24">
        <v>3496920.7773500001</v>
      </c>
      <c r="Y9" s="22">
        <v>0.22248868104208674</v>
      </c>
    </row>
    <row r="10" spans="1:25" ht="15" x14ac:dyDescent="0.25">
      <c r="A10" s="17" t="s">
        <v>16</v>
      </c>
      <c r="B10" s="18">
        <v>0</v>
      </c>
      <c r="C10" s="19">
        <v>0</v>
      </c>
      <c r="D10" s="18">
        <v>0</v>
      </c>
      <c r="E10" s="19">
        <v>0</v>
      </c>
      <c r="F10" s="18">
        <v>0</v>
      </c>
      <c r="G10" s="19">
        <v>0</v>
      </c>
      <c r="H10" s="20">
        <v>0</v>
      </c>
      <c r="I10" s="21">
        <v>0</v>
      </c>
      <c r="J10" s="20">
        <v>0</v>
      </c>
      <c r="K10" s="21">
        <v>0</v>
      </c>
      <c r="L10" s="20">
        <v>0</v>
      </c>
      <c r="M10" s="22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23">
        <v>0</v>
      </c>
      <c r="T10" s="20">
        <v>0</v>
      </c>
      <c r="U10" s="21">
        <v>0</v>
      </c>
      <c r="V10" s="20">
        <v>0</v>
      </c>
      <c r="W10" s="21">
        <v>0</v>
      </c>
      <c r="X10" s="20">
        <v>0</v>
      </c>
      <c r="Y10" s="22">
        <v>0</v>
      </c>
    </row>
    <row r="11" spans="1:25" ht="15" x14ac:dyDescent="0.25">
      <c r="A11" s="17" t="s">
        <v>17</v>
      </c>
      <c r="B11" s="18">
        <v>5421.908729999921</v>
      </c>
      <c r="C11" s="19">
        <v>-2.99790061917409E-2</v>
      </c>
      <c r="D11" s="18">
        <v>-172530.14700000003</v>
      </c>
      <c r="E11" s="19">
        <v>0.32148112161244247</v>
      </c>
      <c r="F11" s="18">
        <v>2577726.5973699996</v>
      </c>
      <c r="G11" s="19">
        <v>0.18881211455073818</v>
      </c>
      <c r="H11" s="20">
        <v>11061.325949999969</v>
      </c>
      <c r="I11" s="21">
        <v>7.3484537465754604E-2</v>
      </c>
      <c r="J11" s="20">
        <v>85426.432000000001</v>
      </c>
      <c r="K11" s="21">
        <v>0.241528908971817</v>
      </c>
      <c r="L11" s="20">
        <v>2652606.1940200003</v>
      </c>
      <c r="M11" s="22">
        <v>0.18141383292803745</v>
      </c>
      <c r="N11" s="18">
        <v>46215.481370000016</v>
      </c>
      <c r="O11" s="19">
        <v>0.42774544363333455</v>
      </c>
      <c r="P11" s="18">
        <v>79375.364000000001</v>
      </c>
      <c r="Q11" s="19">
        <v>0.38779479984817922</v>
      </c>
      <c r="R11" s="18">
        <v>2475377.5149300001</v>
      </c>
      <c r="S11" s="23">
        <v>0.16829563366854719</v>
      </c>
      <c r="T11" s="20">
        <v>9742.8949999999531</v>
      </c>
      <c r="U11" s="21">
        <v>3.7494692502786232E-2</v>
      </c>
      <c r="V11" s="20">
        <v>45574.572999999997</v>
      </c>
      <c r="W11" s="21">
        <v>0.10182690640431756</v>
      </c>
      <c r="X11" s="20">
        <v>2286139.1169700003</v>
      </c>
      <c r="Y11" s="22">
        <v>0.14545370318592934</v>
      </c>
    </row>
    <row r="12" spans="1:25" ht="15" x14ac:dyDescent="0.25">
      <c r="A12" s="17" t="s">
        <v>18</v>
      </c>
      <c r="B12" s="18">
        <v>-1181.7659999999998</v>
      </c>
      <c r="C12" s="19">
        <v>6.5342616402156569E-3</v>
      </c>
      <c r="D12" s="18">
        <v>-1181.7659999999998</v>
      </c>
      <c r="E12" s="19">
        <v>2.2020236217815872E-3</v>
      </c>
      <c r="F12" s="18">
        <v>164870.55633200001</v>
      </c>
      <c r="G12" s="19">
        <v>1.2076361550508247E-2</v>
      </c>
      <c r="H12" s="20">
        <v>1195.7529999999999</v>
      </c>
      <c r="I12" s="21">
        <v>7.9438357142245404E-3</v>
      </c>
      <c r="J12" s="20">
        <v>1195.7529999999999</v>
      </c>
      <c r="K12" s="21">
        <v>3.3807910587881872E-3</v>
      </c>
      <c r="L12" s="20">
        <v>156399.59482200004</v>
      </c>
      <c r="M12" s="22">
        <v>1.0696291831412777E-2</v>
      </c>
      <c r="N12" s="18">
        <v>1757.1989999999998</v>
      </c>
      <c r="O12" s="19">
        <v>1.626368142288705E-2</v>
      </c>
      <c r="P12" s="18">
        <v>1757.1989999999998</v>
      </c>
      <c r="Q12" s="19">
        <v>8.5849387033793082E-3</v>
      </c>
      <c r="R12" s="18">
        <v>149587.14711200001</v>
      </c>
      <c r="S12" s="23">
        <v>1.0170110845737457E-2</v>
      </c>
      <c r="T12" s="20">
        <v>1182.2379999999998</v>
      </c>
      <c r="U12" s="21">
        <v>4.5497411472780113E-3</v>
      </c>
      <c r="V12" s="20">
        <v>1182.2379999999998</v>
      </c>
      <c r="W12" s="21">
        <v>2.6414649715670968E-3</v>
      </c>
      <c r="X12" s="20">
        <v>140168.82525200001</v>
      </c>
      <c r="Y12" s="22">
        <v>8.9181251275498585E-3</v>
      </c>
    </row>
    <row r="13" spans="1:25" ht="15" x14ac:dyDescent="0.25">
      <c r="A13" s="17" t="s">
        <v>19</v>
      </c>
      <c r="B13" s="18">
        <v>-97763.71919999391</v>
      </c>
      <c r="C13" s="19">
        <v>0.54055855403974662</v>
      </c>
      <c r="D13" s="18">
        <v>-187648.90999999395</v>
      </c>
      <c r="E13" s="19">
        <v>0.34965241208627917</v>
      </c>
      <c r="F13" s="18">
        <v>1898507.9414719988</v>
      </c>
      <c r="G13" s="19">
        <v>0.13906102349505481</v>
      </c>
      <c r="H13" s="20">
        <v>73439.844269999885</v>
      </c>
      <c r="I13" s="21">
        <v>0.48788843327937598</v>
      </c>
      <c r="J13" s="20">
        <v>104644.05898999996</v>
      </c>
      <c r="K13" s="21">
        <v>0.29586352615355804</v>
      </c>
      <c r="L13" s="20">
        <v>1818476.7173519998</v>
      </c>
      <c r="M13" s="22">
        <v>0.12436705913185932</v>
      </c>
      <c r="N13" s="18">
        <v>27359.883570000118</v>
      </c>
      <c r="O13" s="19">
        <v>0.25322825141020655</v>
      </c>
      <c r="P13" s="18">
        <v>94197.860180000003</v>
      </c>
      <c r="Q13" s="19">
        <v>0.46021131108929303</v>
      </c>
      <c r="R13" s="18">
        <v>1846739.9471620072</v>
      </c>
      <c r="S13" s="23">
        <v>0.1255559072319675</v>
      </c>
      <c r="T13" s="20">
        <v>69036.774539996899</v>
      </c>
      <c r="U13" s="21">
        <v>0.26568208245715241</v>
      </c>
      <c r="V13" s="20">
        <v>187669.905939997</v>
      </c>
      <c r="W13" s="21">
        <v>0.41930937997069456</v>
      </c>
      <c r="X13" s="20">
        <v>1860560.0959830259</v>
      </c>
      <c r="Y13" s="22">
        <v>0.11837659132458234</v>
      </c>
    </row>
    <row r="14" spans="1:25" ht="15" x14ac:dyDescent="0.25">
      <c r="A14" s="17" t="s">
        <v>20</v>
      </c>
      <c r="B14" s="18" vm="25">
        <v>-5377.5321100759975</v>
      </c>
      <c r="C14" s="19">
        <v>2.9733637442520392E-2</v>
      </c>
      <c r="D14" s="18" vm="26">
        <v>-27164.064000075996</v>
      </c>
      <c r="E14" s="19">
        <v>5.0615697686135983E-2</v>
      </c>
      <c r="F14" s="18" vm="27">
        <v>118976.55459999602</v>
      </c>
      <c r="G14" s="19">
        <v>8.7147391344397692E-3</v>
      </c>
      <c r="H14" s="20" vm="28">
        <v>2141.6023099770064</v>
      </c>
      <c r="I14" s="21">
        <v>1.4227467475022952E-2</v>
      </c>
      <c r="J14" s="20" vm="29">
        <v>18243.404999977007</v>
      </c>
      <c r="K14" s="21">
        <v>5.1580167899034315E-2</v>
      </c>
      <c r="L14" s="20" vm="30">
        <v>133940.44938998503</v>
      </c>
      <c r="M14" s="22">
        <v>9.1602931346234321E-3</v>
      </c>
      <c r="N14" s="18" vm="31">
        <v>7670.6448999839995</v>
      </c>
      <c r="O14" s="19">
        <v>7.0995331184136271E-2</v>
      </c>
      <c r="P14" s="18" vm="32">
        <v>7191.8279999839997</v>
      </c>
      <c r="Q14" s="19">
        <v>3.5136260915872158E-2</v>
      </c>
      <c r="R14" s="18" vm="33">
        <v>80833.09090999997</v>
      </c>
      <c r="S14" s="23">
        <v>5.495669316714474E-3</v>
      </c>
      <c r="T14" s="20" vm="34">
        <v>1614.5834100109978</v>
      </c>
      <c r="U14" s="21">
        <v>6.2135852309259908E-3</v>
      </c>
      <c r="V14" s="20" vm="35">
        <v>4198.7820000109996</v>
      </c>
      <c r="W14" s="21">
        <v>9.3813052670236406E-3</v>
      </c>
      <c r="X14" s="20" vm="36">
        <v>87620.427239984012</v>
      </c>
      <c r="Y14" s="22">
        <v>5.5747769338204247E-3</v>
      </c>
    </row>
    <row r="15" spans="1:25" ht="15" x14ac:dyDescent="0.25">
      <c r="A15" s="17" t="s">
        <v>21</v>
      </c>
      <c r="B15" s="18" vm="37">
        <v>11579.265099935999</v>
      </c>
      <c r="C15" s="19">
        <v>-6.4024475035159012E-2</v>
      </c>
      <c r="D15" s="18" vm="38">
        <v>3321.7239999359986</v>
      </c>
      <c r="E15" s="19">
        <v>-6.1894780463288739E-3</v>
      </c>
      <c r="F15" s="18" vm="39">
        <v>37765.01397999801</v>
      </c>
      <c r="G15" s="19">
        <v>2.7661941157284503E-3</v>
      </c>
      <c r="H15" s="20" vm="40">
        <v>577.9775200769991</v>
      </c>
      <c r="I15" s="21">
        <v>3.8397214692387121E-3</v>
      </c>
      <c r="J15" s="20" vm="41">
        <v>8256.0290000769983</v>
      </c>
      <c r="K15" s="21">
        <v>2.3342537317118415E-2</v>
      </c>
      <c r="L15" s="20" vm="42">
        <v>59588.347580002963</v>
      </c>
      <c r="M15" s="22">
        <v>4.0752941604022264E-3</v>
      </c>
      <c r="N15" s="18" vm="43">
        <v>-2752.6090199639984</v>
      </c>
      <c r="O15" s="19">
        <v>-2.5476656987888004E-2</v>
      </c>
      <c r="P15" s="18" vm="44">
        <v>5330.6300000360006</v>
      </c>
      <c r="Q15" s="19">
        <v>2.6043226635517041E-2</v>
      </c>
      <c r="R15" s="18" vm="45">
        <v>199349.853480027</v>
      </c>
      <c r="S15" s="23">
        <v>1.3553371035650663E-2</v>
      </c>
      <c r="T15" s="20" vm="46">
        <v>-169.52638998799921</v>
      </c>
      <c r="U15" s="21">
        <v>-6.5240771492533587E-4</v>
      </c>
      <c r="V15" s="20" vm="47">
        <v>-5421.6309999879977</v>
      </c>
      <c r="W15" s="21">
        <v>-1.2113507073220949E-2</v>
      </c>
      <c r="X15" s="20" vm="48">
        <v>327404.38910000102</v>
      </c>
      <c r="Y15" s="22">
        <v>2.083083241978707E-2</v>
      </c>
    </row>
    <row r="16" spans="1:25" ht="15" x14ac:dyDescent="0.25">
      <c r="A16" s="17" t="s">
        <v>22</v>
      </c>
      <c r="B16" s="18">
        <v>22257.96</v>
      </c>
      <c r="C16" s="19">
        <v>-0.12306948602130581</v>
      </c>
      <c r="D16" s="18">
        <v>22257.96</v>
      </c>
      <c r="E16" s="19">
        <v>-4.1473992053138856E-2</v>
      </c>
      <c r="F16" s="18">
        <v>4192106.8052400015</v>
      </c>
      <c r="G16" s="19">
        <v>0.3070614824425042</v>
      </c>
      <c r="H16" s="20">
        <v>14402.60189</v>
      </c>
      <c r="I16" s="21">
        <v>9.5681886870900498E-2</v>
      </c>
      <c r="J16" s="20">
        <v>14402.60189</v>
      </c>
      <c r="K16" s="21">
        <v>4.0720941275495734E-2</v>
      </c>
      <c r="L16" s="20">
        <v>4342683.6218700008</v>
      </c>
      <c r="M16" s="22">
        <v>0.29699956322702786</v>
      </c>
      <c r="N16" s="18">
        <v>36271.912580000004</v>
      </c>
      <c r="O16" s="19">
        <v>0.33571316100221388</v>
      </c>
      <c r="P16" s="18">
        <v>36271.912580000004</v>
      </c>
      <c r="Q16" s="19">
        <v>0.17720938047064269</v>
      </c>
      <c r="R16" s="18">
        <v>4102634.3460419988</v>
      </c>
      <c r="S16" s="23">
        <v>0.27892935231618959</v>
      </c>
      <c r="T16" s="20">
        <v>716.14167999999972</v>
      </c>
      <c r="U16" s="21">
        <v>2.7560095926343104E-3</v>
      </c>
      <c r="V16" s="20">
        <v>716.14167999999972</v>
      </c>
      <c r="W16" s="21">
        <v>1.6000696665131829E-3</v>
      </c>
      <c r="X16" s="20">
        <v>4137895.7421320002</v>
      </c>
      <c r="Y16" s="22">
        <v>0.26327018098885308</v>
      </c>
    </row>
    <row r="17" spans="1:25" ht="15" x14ac:dyDescent="0.25">
      <c r="A17" s="17" t="s">
        <v>23</v>
      </c>
      <c r="B17" s="18" vm="49">
        <v>682.11099999999999</v>
      </c>
      <c r="C17" s="19">
        <v>-3.7715518483939646E-3</v>
      </c>
      <c r="D17" s="18" vm="50">
        <v>682.11099999999999</v>
      </c>
      <c r="E17" s="19">
        <v>-1.2709999565709796E-3</v>
      </c>
      <c r="F17" s="18" vm="51">
        <v>141564.64682999998</v>
      </c>
      <c r="G17" s="19">
        <v>1.0369261170238888E-2</v>
      </c>
      <c r="H17" s="20" vm="52">
        <v>833.654</v>
      </c>
      <c r="I17" s="21">
        <v>5.5382762313840282E-3</v>
      </c>
      <c r="J17" s="20" vm="53">
        <v>833.654</v>
      </c>
      <c r="K17" s="21">
        <v>2.357016866629653E-3</v>
      </c>
      <c r="L17" s="20" vm="54">
        <v>142398.30301</v>
      </c>
      <c r="M17" s="22">
        <v>9.7387324246357449E-3</v>
      </c>
      <c r="N17" s="18" vm="55">
        <v>1068.403</v>
      </c>
      <c r="O17" s="19">
        <v>9.8885590210652258E-3</v>
      </c>
      <c r="P17" s="18" vm="56">
        <v>1068.403</v>
      </c>
      <c r="Q17" s="19">
        <v>5.219769795854973E-3</v>
      </c>
      <c r="R17" s="18" vm="57">
        <v>139387.71540000002</v>
      </c>
      <c r="S17" s="23">
        <v>9.4766732538238644E-3</v>
      </c>
      <c r="T17" s="20" vm="58">
        <v>933.39300000000003</v>
      </c>
      <c r="U17" s="21">
        <v>3.5920825913912983E-3</v>
      </c>
      <c r="V17" s="20" vm="59">
        <v>933.39300000000003</v>
      </c>
      <c r="W17" s="21">
        <v>2.085472564920031E-3</v>
      </c>
      <c r="X17" s="20" vm="60">
        <v>138090.36830999999</v>
      </c>
      <c r="Y17" s="22">
        <v>8.7858850303124299E-3</v>
      </c>
    </row>
    <row r="18" spans="1:25" ht="15" x14ac:dyDescent="0.25">
      <c r="A18" s="17" t="s">
        <v>24</v>
      </c>
      <c r="B18" s="18">
        <v>-130784.13800000001</v>
      </c>
      <c r="C18" s="19">
        <v>0.72313620131402567</v>
      </c>
      <c r="D18" s="18">
        <v>-130784.13800000001</v>
      </c>
      <c r="E18" s="19">
        <v>0.24369440416321245</v>
      </c>
      <c r="F18" s="18">
        <v>-298508.90142000013</v>
      </c>
      <c r="G18" s="19">
        <v>-2.1865040670656515E-2</v>
      </c>
      <c r="H18" s="20">
        <v>69334.255000000005</v>
      </c>
      <c r="I18" s="21">
        <v>0.46061346372382217</v>
      </c>
      <c r="J18" s="20">
        <v>69334.255000000005</v>
      </c>
      <c r="K18" s="21">
        <v>0.19603097744412115</v>
      </c>
      <c r="L18" s="20">
        <v>-197249.13587</v>
      </c>
      <c r="M18" s="24">
        <v>-1.3490024211128769E-2</v>
      </c>
      <c r="N18" s="18">
        <v>-36968.088999999993</v>
      </c>
      <c r="O18" s="19">
        <v>-0.34215659257086706</v>
      </c>
      <c r="P18" s="18">
        <v>-36968.088999999993</v>
      </c>
      <c r="Q18" s="19">
        <v>-0.18061060702064524</v>
      </c>
      <c r="R18" s="18">
        <v>-162515.80849999984</v>
      </c>
      <c r="S18" s="25">
        <v>-1.1049102937915785E-2</v>
      </c>
      <c r="T18" s="20">
        <v>199305.48199999999</v>
      </c>
      <c r="U18" s="21">
        <v>0.76700998642699447</v>
      </c>
      <c r="V18" s="20">
        <v>199305.48199999999</v>
      </c>
      <c r="W18" s="21">
        <v>0.4453066551272219</v>
      </c>
      <c r="X18" s="20">
        <v>-8270.5965000000706</v>
      </c>
      <c r="Y18" s="24">
        <v>-5.2620983541719541E-4</v>
      </c>
    </row>
    <row r="19" spans="1:25" ht="15" x14ac:dyDescent="0.25">
      <c r="A19" s="17" t="s" vm="61">
        <v>25</v>
      </c>
      <c r="B19" s="18">
        <v>6128.9774399999915</v>
      </c>
      <c r="C19" s="19">
        <v>-3.3888555077688058E-2</v>
      </c>
      <c r="D19" s="18">
        <v>-934.45700000000181</v>
      </c>
      <c r="E19" s="19">
        <v>1.7412045934128758E-3</v>
      </c>
      <c r="F19" s="18">
        <v>561118.05645800033</v>
      </c>
      <c r="G19" s="19">
        <v>4.1100513475917075E-2</v>
      </c>
      <c r="H19" s="20">
        <v>-6333.8737400000327</v>
      </c>
      <c r="I19" s="21">
        <v>-4.2078299134688545E-2</v>
      </c>
      <c r="J19" s="20">
        <v>-14614.936</v>
      </c>
      <c r="K19" s="21">
        <v>-4.1321280359373214E-2</v>
      </c>
      <c r="L19" s="20">
        <v>609648.1795669999</v>
      </c>
      <c r="M19" s="24">
        <v>4.1694320567516548E-2</v>
      </c>
      <c r="N19" s="18">
        <v>16403.714230000012</v>
      </c>
      <c r="O19" s="19">
        <v>0.15182388698650476</v>
      </c>
      <c r="P19" s="18">
        <v>28746.082999999999</v>
      </c>
      <c r="Q19" s="19">
        <v>0.14044132765682998</v>
      </c>
      <c r="R19" s="18">
        <v>670730.05713500001</v>
      </c>
      <c r="S19" s="25">
        <v>4.5601504944294442E-2</v>
      </c>
      <c r="T19" s="20">
        <v>1828.3895600000224</v>
      </c>
      <c r="U19" s="21">
        <v>7.0363997895395358E-3</v>
      </c>
      <c r="V19" s="20">
        <v>8538.5859999999993</v>
      </c>
      <c r="W19" s="21">
        <v>1.9077694868303345E-2</v>
      </c>
      <c r="X19" s="20">
        <v>802519.97767499997</v>
      </c>
      <c r="Y19" s="24">
        <v>5.1059667264793954E-2</v>
      </c>
    </row>
    <row r="20" spans="1:25" ht="15" x14ac:dyDescent="0.25">
      <c r="A20" s="17" t="s" vm="62">
        <v>26</v>
      </c>
      <c r="B20" s="18" vm="63">
        <v>12979.259</v>
      </c>
      <c r="C20" s="19">
        <v>-7.1765369965055545E-2</v>
      </c>
      <c r="D20" s="18" vm="64">
        <v>12979.259</v>
      </c>
      <c r="E20" s="19">
        <v>-2.4184682002377174E-2</v>
      </c>
      <c r="F20" s="18" vm="65">
        <v>800077.01986999984</v>
      </c>
      <c r="G20" s="19">
        <v>5.8603668084596446E-2</v>
      </c>
      <c r="H20" s="20" vm="66">
        <v>10619.758699999998</v>
      </c>
      <c r="I20" s="21">
        <v>7.0551040589073813E-2</v>
      </c>
      <c r="J20" s="20" vm="67">
        <v>10619.758699999998</v>
      </c>
      <c r="K20" s="21">
        <v>3.0025586604798867E-2</v>
      </c>
      <c r="L20" s="20" vm="68">
        <v>801225.63715999981</v>
      </c>
      <c r="M20" s="24">
        <v>5.4796454221168349E-2</v>
      </c>
      <c r="N20" s="18" vm="69">
        <v>12962.767820000001</v>
      </c>
      <c r="O20" s="19">
        <v>0.11997635224202387</v>
      </c>
      <c r="P20" s="18" vm="70">
        <v>12962.767820000001</v>
      </c>
      <c r="Q20" s="19">
        <v>6.3330657006313934E-2</v>
      </c>
      <c r="R20" s="18" vm="71">
        <v>801631.07825999986</v>
      </c>
      <c r="S20" s="25">
        <v>5.4501185968792519E-2</v>
      </c>
      <c r="T20" s="20" vm="72">
        <v>849.58749999999998</v>
      </c>
      <c r="U20" s="21">
        <v>3.2695643406514237E-3</v>
      </c>
      <c r="V20" s="20" vm="73">
        <v>849.58749999999998</v>
      </c>
      <c r="W20" s="21">
        <v>1.8982266020304381E-3</v>
      </c>
      <c r="X20" s="20" vm="74">
        <v>794429.07891000004</v>
      </c>
      <c r="Y20" s="24">
        <v>5.0544890548567048E-2</v>
      </c>
    </row>
    <row r="21" spans="1:25" ht="15" x14ac:dyDescent="0.25">
      <c r="A21" s="17" t="s">
        <v>27</v>
      </c>
      <c r="B21" s="18">
        <v>7555.5150000000003</v>
      </c>
      <c r="C21" s="19">
        <v>-4.1776216134644259E-2</v>
      </c>
      <c r="D21" s="18">
        <v>7555.5150000000003</v>
      </c>
      <c r="E21" s="19">
        <v>-1.4078440659762685E-2</v>
      </c>
      <c r="F21" s="18">
        <v>342376.07927599986</v>
      </c>
      <c r="G21" s="19">
        <v>2.5078203237553737E-2</v>
      </c>
      <c r="H21" s="20">
        <v>-7364.6259900000005</v>
      </c>
      <c r="I21" s="21">
        <v>-4.8925972973739788E-2</v>
      </c>
      <c r="J21" s="20">
        <v>-7364.6259900000005</v>
      </c>
      <c r="K21" s="21">
        <v>-2.0822244810016037E-2</v>
      </c>
      <c r="L21" s="20">
        <v>251329.72445599997</v>
      </c>
      <c r="M21" s="24">
        <v>1.718863838329961E-2</v>
      </c>
      <c r="N21" s="18">
        <v>-2853.4431800000002</v>
      </c>
      <c r="O21" s="19">
        <v>-2.6409923314223236E-2</v>
      </c>
      <c r="P21" s="18">
        <v>-2853.4431800000002</v>
      </c>
      <c r="Q21" s="19">
        <v>-1.3940728849649774E-2</v>
      </c>
      <c r="R21" s="18">
        <v>197247.20292399992</v>
      </c>
      <c r="S21" s="25">
        <v>1.3410416312350567E-2</v>
      </c>
      <c r="T21" s="20">
        <v>-8333.5048700000007</v>
      </c>
      <c r="U21" s="21">
        <v>-3.2070775941968284E-2</v>
      </c>
      <c r="V21" s="20">
        <v>-8333.5048700000007</v>
      </c>
      <c r="W21" s="21">
        <v>-1.8619483728732133E-2</v>
      </c>
      <c r="X21" s="20">
        <v>55814.113198000014</v>
      </c>
      <c r="Y21" s="24">
        <v>3.551126610985804E-3</v>
      </c>
    </row>
    <row r="22" spans="1:25" ht="15" x14ac:dyDescent="0.25">
      <c r="A22" s="17" t="s">
        <v>28</v>
      </c>
      <c r="B22" s="18">
        <v>-6.0090000000000146</v>
      </c>
      <c r="C22" s="19">
        <v>3.3225171646549297E-5</v>
      </c>
      <c r="D22" s="18">
        <v>-6.0090000000000146</v>
      </c>
      <c r="E22" s="19">
        <v>1.1196768178544308E-5</v>
      </c>
      <c r="F22" s="18">
        <v>0.16371000000071945</v>
      </c>
      <c r="G22" s="19">
        <v>1.1991353662089088E-8</v>
      </c>
      <c r="H22" s="20">
        <v>9.0000000000145519E-3</v>
      </c>
      <c r="I22" s="21">
        <v>5.9790375962373905E-8</v>
      </c>
      <c r="J22" s="20">
        <v>9.0000000000145519E-3</v>
      </c>
      <c r="K22" s="21">
        <v>2.5445990542480658E-8</v>
      </c>
      <c r="L22" s="20">
        <v>0.17333000000508036</v>
      </c>
      <c r="M22" s="22">
        <v>1.1854175615372662E-8</v>
      </c>
      <c r="N22" s="18">
        <v>22</v>
      </c>
      <c r="O22" s="19">
        <v>2.0362007450693698E-4</v>
      </c>
      <c r="P22" s="18">
        <v>22</v>
      </c>
      <c r="Q22" s="19">
        <v>1.0748279021007E-4</v>
      </c>
      <c r="R22" s="18">
        <v>19973.728459999998</v>
      </c>
      <c r="S22" s="23">
        <v>1.3579711650544962E-3</v>
      </c>
      <c r="T22" s="20">
        <v>114.83900000000017</v>
      </c>
      <c r="U22" s="21">
        <v>4.4194800337348341E-4</v>
      </c>
      <c r="V22" s="20">
        <v>114.83900000000017</v>
      </c>
      <c r="W22" s="21">
        <v>2.5658386540594553E-4</v>
      </c>
      <c r="X22" s="20">
        <v>17926.386670000007</v>
      </c>
      <c r="Y22" s="22">
        <v>1.1405514679921366E-3</v>
      </c>
    </row>
    <row r="23" spans="1:25" ht="15" x14ac:dyDescent="0.25">
      <c r="A23" s="26" t="s">
        <v>29</v>
      </c>
      <c r="B23" s="27">
        <v>-180856.85347013394</v>
      </c>
      <c r="C23" s="28">
        <v>1.0000000000000004</v>
      </c>
      <c r="D23" s="27">
        <v>-536672.71700013394</v>
      </c>
      <c r="E23" s="28">
        <v>0.99999999999999967</v>
      </c>
      <c r="F23" s="27">
        <v>13652336.893230993</v>
      </c>
      <c r="G23" s="28">
        <v>0.99999999999999989</v>
      </c>
      <c r="H23" s="29">
        <v>150525.89744005378</v>
      </c>
      <c r="I23" s="30">
        <v>0.99999999999999989</v>
      </c>
      <c r="J23" s="29">
        <v>353690.29887005402</v>
      </c>
      <c r="K23" s="30">
        <v>1.0000000000000002</v>
      </c>
      <c r="L23" s="31">
        <v>14621851.879796987</v>
      </c>
      <c r="M23" s="30">
        <v>1.0000000000000002</v>
      </c>
      <c r="N23" s="27">
        <v>108044.35689002019</v>
      </c>
      <c r="O23" s="28">
        <v>1.0000000000000002</v>
      </c>
      <c r="P23" s="27">
        <v>204683.93086001999</v>
      </c>
      <c r="Q23" s="28">
        <v>1.0000000000000002</v>
      </c>
      <c r="R23" s="32">
        <v>14708507.053755034</v>
      </c>
      <c r="S23" s="28">
        <v>0.99999999999999978</v>
      </c>
      <c r="T23" s="29">
        <v>259847.31037001996</v>
      </c>
      <c r="U23" s="30">
        <v>1.0000000000000002</v>
      </c>
      <c r="V23" s="29">
        <v>447569.06214002002</v>
      </c>
      <c r="W23" s="30">
        <v>1</v>
      </c>
      <c r="X23" s="31">
        <v>15717297.441700017</v>
      </c>
      <c r="Y23" s="30">
        <v>0.99999999999999989</v>
      </c>
    </row>
    <row r="24" spans="1:2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5" ht="15" x14ac:dyDescent="0.25">
      <c r="A25" s="33" t="s">
        <v>30</v>
      </c>
      <c r="B25" s="11">
        <v>-101677.99959001364</v>
      </c>
      <c r="C25" s="34">
        <v>0.56220152921550426</v>
      </c>
      <c r="D25" s="11">
        <v>-392293.74900001392</v>
      </c>
      <c r="E25" s="34">
        <v>0.73097390005744589</v>
      </c>
      <c r="F25" s="35">
        <v>10976310.589277998</v>
      </c>
      <c r="G25" s="34">
        <v>0.8039876744266542</v>
      </c>
      <c r="H25" s="13">
        <v>126752.84424000302</v>
      </c>
      <c r="I25" s="36">
        <v>0.842066690155305</v>
      </c>
      <c r="J25" s="13">
        <v>241200.97788000299</v>
      </c>
      <c r="K25" s="36">
        <v>0.68195531132908016</v>
      </c>
      <c r="L25" s="37">
        <v>11754858.588284006</v>
      </c>
      <c r="M25" s="36">
        <v>0.80392406412799855</v>
      </c>
      <c r="N25" s="11">
        <v>64978.951620000029</v>
      </c>
      <c r="O25" s="34">
        <v>0.60140995319304813</v>
      </c>
      <c r="P25" s="11">
        <v>98348.92085000001</v>
      </c>
      <c r="Q25" s="34">
        <v>0.48049165577760589</v>
      </c>
      <c r="R25" s="35">
        <v>11811909.769681998</v>
      </c>
      <c r="S25" s="34">
        <v>0.80306653330029543</v>
      </c>
      <c r="T25" s="13">
        <v>248303.88460999989</v>
      </c>
      <c r="U25" s="36">
        <v>0.95557611990063596</v>
      </c>
      <c r="V25" s="13">
        <v>467530.63413999998</v>
      </c>
      <c r="W25" s="36">
        <v>1.0445999817425611</v>
      </c>
      <c r="X25" s="37">
        <v>13009176.105056999</v>
      </c>
      <c r="Y25" s="36">
        <v>0.82769802844997897</v>
      </c>
    </row>
    <row r="26" spans="1:25" ht="15" x14ac:dyDescent="0.25">
      <c r="A26" s="38" t="s">
        <v>31</v>
      </c>
      <c r="B26" s="18">
        <v>-79178.853880119917</v>
      </c>
      <c r="C26" s="25">
        <v>0.43779847078449391</v>
      </c>
      <c r="D26" s="18">
        <v>-144378.96800011996</v>
      </c>
      <c r="E26" s="25">
        <v>0.26902609994255383</v>
      </c>
      <c r="F26" s="39">
        <v>2676026.3039529938</v>
      </c>
      <c r="G26" s="25">
        <v>0.19601232557334577</v>
      </c>
      <c r="H26" s="20">
        <v>23773.053200050999</v>
      </c>
      <c r="I26" s="24">
        <v>0.15793330984469633</v>
      </c>
      <c r="J26" s="20">
        <v>112489.32099005101</v>
      </c>
      <c r="K26" s="24">
        <v>0.31804468867092023</v>
      </c>
      <c r="L26" s="40">
        <v>2866993.2915129871</v>
      </c>
      <c r="M26" s="24">
        <v>0.19607593587200212</v>
      </c>
      <c r="N26" s="18">
        <v>43065.405270019895</v>
      </c>
      <c r="O26" s="25">
        <v>0.39859004680694937</v>
      </c>
      <c r="P26" s="18">
        <v>106335.01001001993</v>
      </c>
      <c r="Q26" s="25">
        <v>0.519508344222394</v>
      </c>
      <c r="R26" s="39">
        <v>2896597.2840730334</v>
      </c>
      <c r="S26" s="25">
        <v>0.19693346669970435</v>
      </c>
      <c r="T26" s="20">
        <v>11543.425760019969</v>
      </c>
      <c r="U26" s="24">
        <v>4.4423880099363926E-2</v>
      </c>
      <c r="V26" s="20">
        <v>-19961.571999980086</v>
      </c>
      <c r="W26" s="24">
        <v>-4.4599981742561107E-2</v>
      </c>
      <c r="X26" s="40">
        <v>2708121.3366430104</v>
      </c>
      <c r="Y26" s="24">
        <v>0.17230197155002078</v>
      </c>
    </row>
    <row r="27" spans="1:25" ht="15" x14ac:dyDescent="0.25">
      <c r="A27" s="26" t="s">
        <v>29</v>
      </c>
      <c r="B27" s="27">
        <v>-180856.85347013356</v>
      </c>
      <c r="C27" s="28">
        <v>0.99999999999999822</v>
      </c>
      <c r="D27" s="27">
        <v>-536672.71700013382</v>
      </c>
      <c r="E27" s="28">
        <v>0.99999999999999978</v>
      </c>
      <c r="F27" s="32">
        <v>13652336.893230991</v>
      </c>
      <c r="G27" s="28">
        <v>1</v>
      </c>
      <c r="H27" s="29">
        <v>150525.89744005402</v>
      </c>
      <c r="I27" s="30">
        <v>1.0000000000000013</v>
      </c>
      <c r="J27" s="29">
        <v>353690.29887005402</v>
      </c>
      <c r="K27" s="30">
        <v>1.0000000000000004</v>
      </c>
      <c r="L27" s="31">
        <v>14621851.879796993</v>
      </c>
      <c r="M27" s="30">
        <v>1.0000000000000007</v>
      </c>
      <c r="N27" s="27">
        <v>108044.35689001993</v>
      </c>
      <c r="O27" s="28">
        <v>0.99999999999999756</v>
      </c>
      <c r="P27" s="27">
        <v>204683.93086001993</v>
      </c>
      <c r="Q27" s="28">
        <v>0.99999999999999989</v>
      </c>
      <c r="R27" s="32">
        <v>14708507.05375503</v>
      </c>
      <c r="S27" s="28">
        <v>0.99999999999999978</v>
      </c>
      <c r="T27" s="29">
        <v>259847.31037001987</v>
      </c>
      <c r="U27" s="30">
        <v>0.99999999999999989</v>
      </c>
      <c r="V27" s="29">
        <v>447569.0621400199</v>
      </c>
      <c r="W27" s="30">
        <v>1</v>
      </c>
      <c r="X27" s="31">
        <v>15717297.44170001</v>
      </c>
      <c r="Y27" s="30">
        <v>0.99999999999999978</v>
      </c>
    </row>
    <row r="28" spans="1:25" ht="15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</row>
    <row r="29" spans="1:25" ht="15" x14ac:dyDescent="0.25">
      <c r="A29" s="33" t="s">
        <v>32</v>
      </c>
      <c r="B29" s="11">
        <v>-96340.288960133912</v>
      </c>
      <c r="C29" s="34">
        <v>0.53268807408530527</v>
      </c>
      <c r="D29" s="11">
        <v>-456069.82700013393</v>
      </c>
      <c r="E29" s="34">
        <v>0.84980997273245051</v>
      </c>
      <c r="F29" s="35">
        <v>6061018.1752429921</v>
      </c>
      <c r="G29" s="34">
        <v>0.44395463008593972</v>
      </c>
      <c r="H29" s="13">
        <v>68884.36604005401</v>
      </c>
      <c r="I29" s="36">
        <v>0.45762468260643852</v>
      </c>
      <c r="J29" s="13">
        <v>274622.55228005402</v>
      </c>
      <c r="K29" s="36">
        <v>0.77644920756209512</v>
      </c>
      <c r="L29" s="37">
        <v>6808547.6961799869</v>
      </c>
      <c r="M29" s="36">
        <v>0.46564195507871053</v>
      </c>
      <c r="N29" s="11">
        <v>84329</v>
      </c>
      <c r="O29" s="34">
        <v>0.78049999999999997</v>
      </c>
      <c r="P29" s="11">
        <v>175479</v>
      </c>
      <c r="Q29" s="34">
        <v>0.85729999999999995</v>
      </c>
      <c r="R29" s="35">
        <v>7109716.8081000326</v>
      </c>
      <c r="S29" s="34">
        <v>0.48337447044191656</v>
      </c>
      <c r="T29" s="13">
        <f>-1819.21407997719+2726.355737</f>
        <v>907.1416570228098</v>
      </c>
      <c r="U29" s="36">
        <f>T29/T31</f>
        <v>3.4910565582959049E-3</v>
      </c>
      <c r="V29" s="13">
        <f>197079.691230023+2726.355737</f>
        <v>199806.04696702299</v>
      </c>
      <c r="W29" s="36">
        <f>V29/V31</f>
        <v>0.4464250634564963</v>
      </c>
      <c r="X29" s="37">
        <v>8070194.2038099943</v>
      </c>
      <c r="Y29" s="36">
        <v>0.51345940571174353</v>
      </c>
    </row>
    <row r="30" spans="1:25" ht="15" x14ac:dyDescent="0.25">
      <c r="A30" s="38" t="s">
        <v>33</v>
      </c>
      <c r="B30" s="18">
        <v>-84516.564510000026</v>
      </c>
      <c r="C30" s="25">
        <v>0.46731192591469473</v>
      </c>
      <c r="D30" s="18">
        <v>-80602.890000000014</v>
      </c>
      <c r="E30" s="25">
        <v>0.15019002726754954</v>
      </c>
      <c r="F30" s="39">
        <v>7591318.7179879993</v>
      </c>
      <c r="G30" s="25">
        <v>0.55604536991406028</v>
      </c>
      <c r="H30" s="20">
        <v>81641.531399999949</v>
      </c>
      <c r="I30" s="24">
        <v>0.54237531739356148</v>
      </c>
      <c r="J30" s="20">
        <v>79067.746589999995</v>
      </c>
      <c r="K30" s="24">
        <v>0.2235507924379049</v>
      </c>
      <c r="L30" s="40">
        <v>7813304.1836169977</v>
      </c>
      <c r="M30" s="24">
        <v>0.53435804492128947</v>
      </c>
      <c r="N30" s="18">
        <v>23715</v>
      </c>
      <c r="O30" s="25">
        <v>0.2195</v>
      </c>
      <c r="P30" s="18">
        <v>29205</v>
      </c>
      <c r="Q30" s="25">
        <v>0.14269999999999999</v>
      </c>
      <c r="R30" s="39">
        <v>7598790.2456549993</v>
      </c>
      <c r="S30" s="25">
        <v>0.5166255295580835</v>
      </c>
      <c r="T30" s="20">
        <f>261666.524449997-2726.355737</f>
        <v>258940.16871299699</v>
      </c>
      <c r="U30" s="24">
        <f>T30/T31</f>
        <v>0.99650894344170338</v>
      </c>
      <c r="V30" s="20">
        <f>250489.370909997-2726.355737</f>
        <v>247763.01517299699</v>
      </c>
      <c r="W30" s="24">
        <f>V30/V31</f>
        <v>0.55357493654350354</v>
      </c>
      <c r="X30" s="40">
        <v>7647103.2378900172</v>
      </c>
      <c r="Y30" s="24">
        <v>0.48654059428825652</v>
      </c>
    </row>
    <row r="31" spans="1:25" ht="15" x14ac:dyDescent="0.25">
      <c r="A31" s="26" t="s">
        <v>29</v>
      </c>
      <c r="B31" s="27">
        <v>-180856.85347013394</v>
      </c>
      <c r="C31" s="28">
        <v>1</v>
      </c>
      <c r="D31" s="27">
        <v>-536672.71700013394</v>
      </c>
      <c r="E31" s="28">
        <v>1</v>
      </c>
      <c r="F31" s="32">
        <v>13652336.893230991</v>
      </c>
      <c r="G31" s="28">
        <v>1</v>
      </c>
      <c r="H31" s="29">
        <v>150525.89744005396</v>
      </c>
      <c r="I31" s="30">
        <v>1</v>
      </c>
      <c r="J31" s="29">
        <v>353690.29887005402</v>
      </c>
      <c r="K31" s="30">
        <v>1</v>
      </c>
      <c r="L31" s="31">
        <v>14621851.879796986</v>
      </c>
      <c r="M31" s="30">
        <v>1</v>
      </c>
      <c r="N31" s="27">
        <v>108044.35689002</v>
      </c>
      <c r="O31" s="28">
        <v>1</v>
      </c>
      <c r="P31" s="27">
        <v>204683.93086001993</v>
      </c>
      <c r="Q31" s="28">
        <v>1</v>
      </c>
      <c r="R31" s="32">
        <v>14708507.053755032</v>
      </c>
      <c r="S31" s="28">
        <v>1</v>
      </c>
      <c r="T31" s="29">
        <v>259847.31037001999</v>
      </c>
      <c r="U31" s="30">
        <v>1</v>
      </c>
      <c r="V31" s="29">
        <v>447569.06214002008</v>
      </c>
      <c r="W31" s="30">
        <v>1</v>
      </c>
      <c r="X31" s="31">
        <v>15717297.441700011</v>
      </c>
      <c r="Y31" s="30">
        <v>1</v>
      </c>
    </row>
    <row r="32" spans="1:25" ht="15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1:25" ht="18.75" x14ac:dyDescent="0.3">
      <c r="A33" s="41" t="s">
        <v>34</v>
      </c>
      <c r="B33" s="47" t="s">
        <v>5</v>
      </c>
      <c r="C33" s="48"/>
      <c r="D33" s="48"/>
      <c r="E33" s="48"/>
      <c r="F33" s="48"/>
      <c r="G33" s="49"/>
      <c r="H33" s="47" t="s">
        <v>35</v>
      </c>
      <c r="I33" s="48"/>
      <c r="J33" s="48"/>
      <c r="K33" s="48"/>
      <c r="L33" s="48"/>
      <c r="M33" s="49"/>
      <c r="N33" s="47" t="s">
        <v>36</v>
      </c>
      <c r="O33" s="48"/>
      <c r="P33" s="48"/>
      <c r="Q33" s="48"/>
      <c r="R33" s="48"/>
      <c r="S33" s="49"/>
      <c r="T33" s="47" t="s">
        <v>37</v>
      </c>
      <c r="U33" s="48"/>
      <c r="V33" s="48"/>
      <c r="W33" s="48"/>
      <c r="X33" s="48"/>
      <c r="Y33" s="49"/>
    </row>
    <row r="34" spans="1:25" ht="60" x14ac:dyDescent="0.3">
      <c r="A34" s="3">
        <v>2020</v>
      </c>
      <c r="B34" s="4" t="s">
        <v>9</v>
      </c>
      <c r="C34" s="4" t="s">
        <v>9</v>
      </c>
      <c r="D34" s="5" t="s">
        <v>10</v>
      </c>
      <c r="E34" s="5" t="s">
        <v>10</v>
      </c>
      <c r="F34" s="5" t="s">
        <v>11</v>
      </c>
      <c r="G34" s="5" t="s">
        <v>11</v>
      </c>
      <c r="H34" s="4" t="s">
        <v>9</v>
      </c>
      <c r="I34" s="4" t="s">
        <v>9</v>
      </c>
      <c r="J34" s="5" t="s">
        <v>10</v>
      </c>
      <c r="K34" s="5" t="s">
        <v>10</v>
      </c>
      <c r="L34" s="5" t="s">
        <v>11</v>
      </c>
      <c r="M34" s="5" t="s">
        <v>11</v>
      </c>
      <c r="N34" s="4" t="s">
        <v>9</v>
      </c>
      <c r="O34" s="4" t="s">
        <v>9</v>
      </c>
      <c r="P34" s="5" t="s">
        <v>10</v>
      </c>
      <c r="Q34" s="5" t="s">
        <v>10</v>
      </c>
      <c r="R34" s="5" t="s">
        <v>11</v>
      </c>
      <c r="S34" s="5" t="s">
        <v>11</v>
      </c>
      <c r="T34" s="4" t="s">
        <v>9</v>
      </c>
      <c r="U34" s="4" t="s">
        <v>9</v>
      </c>
      <c r="V34" s="5" t="s">
        <v>10</v>
      </c>
      <c r="W34" s="5" t="s">
        <v>10</v>
      </c>
      <c r="X34" s="5" t="s">
        <v>11</v>
      </c>
      <c r="Y34" s="5" t="s">
        <v>11</v>
      </c>
    </row>
    <row r="35" spans="1:25" x14ac:dyDescent="0.2">
      <c r="A35" s="6"/>
      <c r="B35" s="7" t="s">
        <v>12</v>
      </c>
      <c r="C35" s="8" t="s">
        <v>13</v>
      </c>
      <c r="D35" s="8" t="s">
        <v>12</v>
      </c>
      <c r="E35" s="8" t="s">
        <v>13</v>
      </c>
      <c r="F35" s="8" t="s">
        <v>12</v>
      </c>
      <c r="G35" s="9" t="s">
        <v>13</v>
      </c>
      <c r="H35" s="7" t="s">
        <v>12</v>
      </c>
      <c r="I35" s="8" t="s">
        <v>13</v>
      </c>
      <c r="J35" s="8" t="s">
        <v>12</v>
      </c>
      <c r="K35" s="42" t="s">
        <v>13</v>
      </c>
      <c r="L35" s="8" t="s">
        <v>12</v>
      </c>
      <c r="M35" s="9" t="s">
        <v>13</v>
      </c>
      <c r="N35" s="7" t="s">
        <v>12</v>
      </c>
      <c r="O35" s="8" t="s">
        <v>13</v>
      </c>
      <c r="P35" s="8" t="s">
        <v>12</v>
      </c>
      <c r="Q35" s="8" t="s">
        <v>13</v>
      </c>
      <c r="R35" s="8" t="s">
        <v>12</v>
      </c>
      <c r="S35" s="9" t="s">
        <v>13</v>
      </c>
      <c r="T35" s="7" t="s">
        <v>12</v>
      </c>
      <c r="U35" s="8" t="s">
        <v>13</v>
      </c>
      <c r="V35" s="8" t="s">
        <v>12</v>
      </c>
      <c r="W35" s="8" t="s">
        <v>13</v>
      </c>
      <c r="X35" s="8" t="s">
        <v>12</v>
      </c>
      <c r="Y35" s="9" t="s">
        <v>13</v>
      </c>
    </row>
    <row r="36" spans="1:25" ht="15" x14ac:dyDescent="0.25">
      <c r="A36" s="10" t="s">
        <v>14</v>
      </c>
      <c r="B36" s="11" vm="1">
        <v>-3940.66</v>
      </c>
      <c r="C36" s="12">
        <v>2.178883423210029E-2</v>
      </c>
      <c r="D36" s="11" vm="2">
        <v>-3940.66</v>
      </c>
      <c r="E36" s="12">
        <v>7.3427619388354622E-3</v>
      </c>
      <c r="F36" s="11" vm="3">
        <v>958245.17886299954</v>
      </c>
      <c r="G36" s="12">
        <v>7.0189095563420345E-2</v>
      </c>
      <c r="H36" s="13" vm="75">
        <v>-24629.453719999998</v>
      </c>
      <c r="I36" s="14">
        <v>0.81202365318040826</v>
      </c>
      <c r="J36" s="13" vm="76">
        <v>-24629.453719999998</v>
      </c>
      <c r="K36" s="14">
        <v>0.1346001106100326</v>
      </c>
      <c r="L36" s="13" vm="6">
        <v>955065.42929999984</v>
      </c>
      <c r="M36" s="15">
        <v>6.5317679125146522E-2</v>
      </c>
      <c r="N36" s="11" vm="77">
        <v>-26211.748259999997</v>
      </c>
      <c r="O36" s="12">
        <v>-0.33728736575613832</v>
      </c>
      <c r="P36" s="11" vm="78">
        <v>-26211.748259999997</v>
      </c>
      <c r="Q36" s="12">
        <v>-1.2078304672207252</v>
      </c>
      <c r="R36" s="11" vm="9">
        <v>1158780.6666300001</v>
      </c>
      <c r="S36" s="16">
        <v>7.8783024163840407E-2</v>
      </c>
      <c r="T36" s="13" vm="79">
        <v>-43666.327369999999</v>
      </c>
      <c r="U36" s="14">
        <v>-0.12935844106648042</v>
      </c>
      <c r="V36" s="13" vm="80">
        <v>-43666.327369999999</v>
      </c>
      <c r="W36" s="14">
        <v>-9.3051492482988968E-2</v>
      </c>
      <c r="X36" s="13" vm="12">
        <v>1580078.7394100004</v>
      </c>
      <c r="Y36" s="15">
        <v>0.10053119789015687</v>
      </c>
    </row>
    <row r="37" spans="1:25" ht="15" x14ac:dyDescent="0.25">
      <c r="A37" s="17" t="s">
        <v>15</v>
      </c>
      <c r="B37" s="18" vm="13">
        <v>-8408.0254299999579</v>
      </c>
      <c r="C37" s="19">
        <v>4.6489946433732637E-2</v>
      </c>
      <c r="D37" s="18" vm="14">
        <v>-59279.135000000002</v>
      </c>
      <c r="E37" s="19">
        <v>0.11045677024789989</v>
      </c>
      <c r="F37" s="18" vm="15">
        <v>2157511.1806500005</v>
      </c>
      <c r="G37" s="19">
        <v>0.15803237185860264</v>
      </c>
      <c r="H37" s="20" vm="81">
        <v>-7101.6161800000082</v>
      </c>
      <c r="I37" s="21">
        <v>0.23413756470310795</v>
      </c>
      <c r="J37" s="20" vm="82">
        <v>24123.562999999998</v>
      </c>
      <c r="K37" s="21">
        <v>-0.1318354148257613</v>
      </c>
      <c r="L37" s="20" vm="18">
        <v>2895738.6438099998</v>
      </c>
      <c r="M37" s="22">
        <v>0.1980418532218236</v>
      </c>
      <c r="N37" s="18" vm="83">
        <v>-4632.8300199999658</v>
      </c>
      <c r="O37" s="19">
        <v>-5.9614300348913331E-2</v>
      </c>
      <c r="P37" s="18" vm="84">
        <v>3287.2730000000001</v>
      </c>
      <c r="Q37" s="19">
        <v>0.15147667542386492</v>
      </c>
      <c r="R37" s="18" vm="21">
        <v>3028750.5138100004</v>
      </c>
      <c r="S37" s="23">
        <v>0.20591828271495233</v>
      </c>
      <c r="T37" s="20" vm="85">
        <v>-4152.2329699999245</v>
      </c>
      <c r="U37" s="21">
        <v>-1.2300699790774097E-2</v>
      </c>
      <c r="V37" s="20" vm="86">
        <v>32982.521999999997</v>
      </c>
      <c r="W37" s="21">
        <v>7.0284658289388402E-2</v>
      </c>
      <c r="X37" s="20" vm="24">
        <v>3496920.7773500001</v>
      </c>
      <c r="Y37" s="22">
        <v>0.22248868104208674</v>
      </c>
    </row>
    <row r="38" spans="1:25" ht="15" x14ac:dyDescent="0.25">
      <c r="A38" s="17" t="s">
        <v>16</v>
      </c>
      <c r="B38" s="18">
        <v>0</v>
      </c>
      <c r="C38" s="19">
        <v>0</v>
      </c>
      <c r="D38" s="18">
        <v>0</v>
      </c>
      <c r="E38" s="19">
        <v>0</v>
      </c>
      <c r="F38" s="18">
        <v>0</v>
      </c>
      <c r="G38" s="19">
        <v>0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18">
        <v>0</v>
      </c>
      <c r="O38" s="19">
        <v>0</v>
      </c>
      <c r="P38" s="18">
        <v>0</v>
      </c>
      <c r="Q38" s="19">
        <v>0</v>
      </c>
      <c r="R38" s="18">
        <v>0</v>
      </c>
      <c r="S38" s="19">
        <v>0</v>
      </c>
      <c r="T38" s="20">
        <v>0</v>
      </c>
      <c r="U38" s="21">
        <v>0</v>
      </c>
      <c r="V38" s="20">
        <v>0</v>
      </c>
      <c r="W38" s="21">
        <v>0</v>
      </c>
      <c r="X38" s="20">
        <v>0</v>
      </c>
      <c r="Y38" s="21">
        <v>0</v>
      </c>
    </row>
    <row r="39" spans="1:25" ht="15" x14ac:dyDescent="0.25">
      <c r="A39" s="17" t="s">
        <v>17</v>
      </c>
      <c r="B39" s="18">
        <v>5421.908729999921</v>
      </c>
      <c r="C39" s="19">
        <v>-2.99790061917409E-2</v>
      </c>
      <c r="D39" s="18">
        <v>-172530.14700000003</v>
      </c>
      <c r="E39" s="19">
        <v>0.32148112161244247</v>
      </c>
      <c r="F39" s="18">
        <v>2577726.5973699996</v>
      </c>
      <c r="G39" s="19">
        <v>0.18881211455073818</v>
      </c>
      <c r="H39" s="20">
        <v>16483.234679999921</v>
      </c>
      <c r="I39" s="21">
        <v>-0.54344593238844818</v>
      </c>
      <c r="J39" s="20">
        <v>-87103.714999999997</v>
      </c>
      <c r="K39" s="21">
        <v>0.47602231892071201</v>
      </c>
      <c r="L39" s="20">
        <v>2652606.1940200003</v>
      </c>
      <c r="M39" s="22">
        <v>0.18141383292803745</v>
      </c>
      <c r="N39" s="18">
        <v>62698.716049999937</v>
      </c>
      <c r="O39" s="19">
        <v>0.80679413532550814</v>
      </c>
      <c r="P39" s="18">
        <v>-7728.3510000000006</v>
      </c>
      <c r="Q39" s="19">
        <v>-0.35612038184498274</v>
      </c>
      <c r="R39" s="18">
        <v>2475377.5149300001</v>
      </c>
      <c r="S39" s="23">
        <v>0.16829563366854719</v>
      </c>
      <c r="T39" s="20">
        <v>72441.611049999905</v>
      </c>
      <c r="U39" s="21">
        <v>0.21460320659370144</v>
      </c>
      <c r="V39" s="20">
        <v>37846.222000000002</v>
      </c>
      <c r="W39" s="21">
        <v>8.0649041356338186E-2</v>
      </c>
      <c r="X39" s="20">
        <v>2286139.1169700003</v>
      </c>
      <c r="Y39" s="22">
        <v>0.14545370318592934</v>
      </c>
    </row>
    <row r="40" spans="1:25" ht="15" x14ac:dyDescent="0.25">
      <c r="A40" s="17" t="s">
        <v>18</v>
      </c>
      <c r="B40" s="18">
        <v>-1181.7659999999998</v>
      </c>
      <c r="C40" s="19">
        <v>6.5342616402156569E-3</v>
      </c>
      <c r="D40" s="18">
        <v>-1181.7659999999998</v>
      </c>
      <c r="E40" s="19">
        <v>2.2020236217815872E-3</v>
      </c>
      <c r="F40" s="18">
        <v>164870.55633200001</v>
      </c>
      <c r="G40" s="19">
        <v>1.2076361550508247E-2</v>
      </c>
      <c r="H40" s="20">
        <v>13.987000000000002</v>
      </c>
      <c r="I40" s="21">
        <v>-4.6114603133935738E-4</v>
      </c>
      <c r="J40" s="20">
        <v>13.987000000000002</v>
      </c>
      <c r="K40" s="21">
        <v>-7.6439037930173248E-5</v>
      </c>
      <c r="L40" s="20">
        <v>156399.59482200004</v>
      </c>
      <c r="M40" s="22">
        <v>1.0696291831412777E-2</v>
      </c>
      <c r="N40" s="18">
        <v>1771.1860000000001</v>
      </c>
      <c r="O40" s="19">
        <v>2.2791255824618231E-2</v>
      </c>
      <c r="P40" s="18">
        <v>1771.1860000000001</v>
      </c>
      <c r="Q40" s="19">
        <v>8.1615785131716662E-2</v>
      </c>
      <c r="R40" s="18">
        <v>149587.14711200001</v>
      </c>
      <c r="S40" s="23">
        <v>1.0170110845737457E-2</v>
      </c>
      <c r="T40" s="20">
        <v>2953.424</v>
      </c>
      <c r="U40" s="21">
        <v>8.7493120548262152E-3</v>
      </c>
      <c r="V40" s="20">
        <v>2953.424</v>
      </c>
      <c r="W40" s="21">
        <v>6.2936483942519217E-3</v>
      </c>
      <c r="X40" s="20">
        <v>140168.82525200001</v>
      </c>
      <c r="Y40" s="22">
        <v>8.9181251275498585E-3</v>
      </c>
    </row>
    <row r="41" spans="1:25" ht="15" x14ac:dyDescent="0.25">
      <c r="A41" s="17" t="s">
        <v>19</v>
      </c>
      <c r="B41" s="18">
        <v>-97763.71919999391</v>
      </c>
      <c r="C41" s="19">
        <v>0.54055855403974662</v>
      </c>
      <c r="D41" s="18">
        <v>-187648.90999999395</v>
      </c>
      <c r="E41" s="19">
        <v>0.34965241208627917</v>
      </c>
      <c r="F41" s="18">
        <v>1898507.9414719988</v>
      </c>
      <c r="G41" s="19">
        <v>0.13906102349505481</v>
      </c>
      <c r="H41" s="20">
        <v>-24323.874929994021</v>
      </c>
      <c r="I41" s="21">
        <v>0.80194883754640955</v>
      </c>
      <c r="J41" s="20">
        <v>-83004.851009993989</v>
      </c>
      <c r="K41" s="21">
        <v>0.45362200291279819</v>
      </c>
      <c r="L41" s="20">
        <v>1818476.7173519998</v>
      </c>
      <c r="M41" s="22">
        <v>0.12436705913185932</v>
      </c>
      <c r="N41" s="18">
        <v>3036.0086400061191</v>
      </c>
      <c r="O41" s="19">
        <v>3.9066732460696238E-2</v>
      </c>
      <c r="P41" s="18">
        <v>11193.009170006051</v>
      </c>
      <c r="Q41" s="19">
        <v>0.51577091925780127</v>
      </c>
      <c r="R41" s="18">
        <v>1846739.9471620072</v>
      </c>
      <c r="S41" s="23">
        <v>0.1255559072319675</v>
      </c>
      <c r="T41" s="20">
        <v>72072.783180003025</v>
      </c>
      <c r="U41" s="21">
        <v>0.21351057982249635</v>
      </c>
      <c r="V41" s="20">
        <v>198862.915110003</v>
      </c>
      <c r="W41" s="21">
        <v>0.4237702633818668</v>
      </c>
      <c r="X41" s="20">
        <v>1860560.0959830259</v>
      </c>
      <c r="Y41" s="22">
        <v>0.11837659132458234</v>
      </c>
    </row>
    <row r="42" spans="1:25" ht="15" x14ac:dyDescent="0.25">
      <c r="A42" s="17" t="s">
        <v>20</v>
      </c>
      <c r="B42" s="18" vm="25">
        <v>-5377.5321100759975</v>
      </c>
      <c r="C42" s="19">
        <v>2.9733637442520392E-2</v>
      </c>
      <c r="D42" s="18" vm="26">
        <v>-27164.064000075996</v>
      </c>
      <c r="E42" s="19">
        <v>5.0615697686135983E-2</v>
      </c>
      <c r="F42" s="18" vm="27">
        <v>118976.55459999602</v>
      </c>
      <c r="G42" s="19">
        <v>8.7147391344397692E-3</v>
      </c>
      <c r="H42" s="20" vm="87">
        <v>-3235.9298000989929</v>
      </c>
      <c r="I42" s="21">
        <v>0.10668736576881466</v>
      </c>
      <c r="J42" s="20" vm="88">
        <v>-8920.6590000989909</v>
      </c>
      <c r="K42" s="21">
        <v>4.8751454326925577E-2</v>
      </c>
      <c r="L42" s="20" vm="30">
        <v>133940.44938998503</v>
      </c>
      <c r="M42" s="22">
        <v>9.1602931346234321E-3</v>
      </c>
      <c r="N42" s="18" vm="89">
        <v>4434.7150998850029</v>
      </c>
      <c r="O42" s="19">
        <v>5.7064998453452365E-2</v>
      </c>
      <c r="P42" s="18" vm="90">
        <v>-1728.8310001149946</v>
      </c>
      <c r="Q42" s="19">
        <v>-7.9664077874619724E-2</v>
      </c>
      <c r="R42" s="18" vm="33">
        <v>80833.09090999997</v>
      </c>
      <c r="S42" s="23">
        <v>5.495669316714474E-3</v>
      </c>
      <c r="T42" s="20" vm="91">
        <v>6049.2985098960053</v>
      </c>
      <c r="U42" s="21">
        <v>1.7920623783065141E-2</v>
      </c>
      <c r="V42" s="20" vm="92">
        <v>2469.9509998960098</v>
      </c>
      <c r="W42" s="21">
        <v>5.2633834980607081E-3</v>
      </c>
      <c r="X42" s="20" vm="36">
        <v>87620.427239984012</v>
      </c>
      <c r="Y42" s="22">
        <v>5.5747769338204247E-3</v>
      </c>
    </row>
    <row r="43" spans="1:25" ht="15" x14ac:dyDescent="0.25">
      <c r="A43" s="17" t="s">
        <v>21</v>
      </c>
      <c r="B43" s="18" vm="37">
        <v>11579.265099935999</v>
      </c>
      <c r="C43" s="19">
        <v>-6.4024475035159012E-2</v>
      </c>
      <c r="D43" s="18" vm="38">
        <v>3321.7239999359986</v>
      </c>
      <c r="E43" s="19">
        <v>-6.1894780463288739E-3</v>
      </c>
      <c r="F43" s="18" vm="39">
        <v>37765.01397999801</v>
      </c>
      <c r="G43" s="19">
        <v>2.7661941157284503E-3</v>
      </c>
      <c r="H43" s="20" vm="93">
        <v>12157.242620012999</v>
      </c>
      <c r="I43" s="21">
        <v>-0.40081963153275796</v>
      </c>
      <c r="J43" s="20" vm="94">
        <v>11577.753000012997</v>
      </c>
      <c r="K43" s="21">
        <v>-6.3272488790603446E-2</v>
      </c>
      <c r="L43" s="20" vm="42">
        <v>59588.347580002963</v>
      </c>
      <c r="M43" s="22">
        <v>4.0752941604022264E-3</v>
      </c>
      <c r="N43" s="18" vm="95">
        <v>9404.633600049001</v>
      </c>
      <c r="O43" s="19">
        <v>0.1210168837804257</v>
      </c>
      <c r="P43" s="18" vm="96">
        <v>16908.383000048998</v>
      </c>
      <c r="Q43" s="19">
        <v>0.77913384244047179</v>
      </c>
      <c r="R43" s="18" vm="45">
        <v>199349.853480027</v>
      </c>
      <c r="S43" s="23">
        <v>1.3553371035650663E-2</v>
      </c>
      <c r="T43" s="20" vm="97">
        <v>9235.1072100609999</v>
      </c>
      <c r="U43" s="21">
        <v>2.7358359260505501E-2</v>
      </c>
      <c r="V43" s="20" vm="98">
        <v>11486.752000060998</v>
      </c>
      <c r="W43" s="21">
        <v>2.447788677831356E-2</v>
      </c>
      <c r="X43" s="20" vm="48">
        <v>327404.38910000102</v>
      </c>
      <c r="Y43" s="22">
        <v>2.083083241978707E-2</v>
      </c>
    </row>
    <row r="44" spans="1:25" ht="15" x14ac:dyDescent="0.25">
      <c r="A44" s="17" t="s">
        <v>22</v>
      </c>
      <c r="B44" s="18">
        <v>22257.96</v>
      </c>
      <c r="C44" s="19">
        <v>-0.12306948602130581</v>
      </c>
      <c r="D44" s="18">
        <v>22257.96</v>
      </c>
      <c r="E44" s="19">
        <v>-4.1473992053138856E-2</v>
      </c>
      <c r="F44" s="18">
        <v>4192106.8052400015</v>
      </c>
      <c r="G44" s="19">
        <v>0.3070614824425042</v>
      </c>
      <c r="H44" s="20">
        <v>36660.561889999997</v>
      </c>
      <c r="I44" s="21">
        <v>-1.2086846802205182</v>
      </c>
      <c r="J44" s="20">
        <v>36660.561889999997</v>
      </c>
      <c r="K44" s="21">
        <v>-0.20035018809259836</v>
      </c>
      <c r="L44" s="20">
        <v>4342683.6218700008</v>
      </c>
      <c r="M44" s="22">
        <v>0.29699956322702786</v>
      </c>
      <c r="N44" s="18">
        <v>72932.474469999986</v>
      </c>
      <c r="O44" s="19">
        <v>0.93848002613401837</v>
      </c>
      <c r="P44" s="18">
        <v>72932.474469999986</v>
      </c>
      <c r="Q44" s="19">
        <v>3.360709245368882</v>
      </c>
      <c r="R44" s="18">
        <v>4102634.3460419988</v>
      </c>
      <c r="S44" s="23">
        <v>0.27892935231618959</v>
      </c>
      <c r="T44" s="20">
        <v>73648.616150000002</v>
      </c>
      <c r="U44" s="21">
        <v>0.21817887479158551</v>
      </c>
      <c r="V44" s="20">
        <v>73648.616150000002</v>
      </c>
      <c r="W44" s="21">
        <v>0.1569427534858942</v>
      </c>
      <c r="X44" s="20">
        <v>4137895.7421320002</v>
      </c>
      <c r="Y44" s="22">
        <v>0.26327018098885308</v>
      </c>
    </row>
    <row r="45" spans="1:25" ht="15" x14ac:dyDescent="0.25">
      <c r="A45" s="17" t="s">
        <v>23</v>
      </c>
      <c r="B45" s="18" vm="49">
        <v>682.11099999999999</v>
      </c>
      <c r="C45" s="19">
        <v>-3.7715518483939646E-3</v>
      </c>
      <c r="D45" s="18" vm="50">
        <v>682.11099999999999</v>
      </c>
      <c r="E45" s="19">
        <v>-1.2709999565709796E-3</v>
      </c>
      <c r="F45" s="18" vm="51">
        <v>141564.64682999998</v>
      </c>
      <c r="G45" s="19">
        <v>1.0369261170238888E-2</v>
      </c>
      <c r="H45" s="20" vm="99">
        <v>1515.7650000000001</v>
      </c>
      <c r="I45" s="21">
        <v>-4.9974191334317651E-2</v>
      </c>
      <c r="J45" s="20" vm="100">
        <v>1515.7650000000001</v>
      </c>
      <c r="K45" s="21">
        <v>-8.2836647121061723E-3</v>
      </c>
      <c r="L45" s="20" vm="54">
        <v>142398.30301</v>
      </c>
      <c r="M45" s="22">
        <v>9.7387324246357449E-3</v>
      </c>
      <c r="N45" s="18" vm="101">
        <v>2584.1680000000001</v>
      </c>
      <c r="O45" s="19">
        <v>3.3252540377911775E-2</v>
      </c>
      <c r="P45" s="18" vm="102">
        <v>2584.1680000000001</v>
      </c>
      <c r="Q45" s="19">
        <v>0.11907778191124928</v>
      </c>
      <c r="R45" s="18" vm="57">
        <v>139387.71540000002</v>
      </c>
      <c r="S45" s="23">
        <v>9.4766732538238644E-3</v>
      </c>
      <c r="T45" s="20" vm="103">
        <v>3517.5610000000001</v>
      </c>
      <c r="U45" s="21">
        <v>1.0420528464889077E-2</v>
      </c>
      <c r="V45" s="20" vm="104">
        <v>3517.5610000000001</v>
      </c>
      <c r="W45" s="21">
        <v>7.495805593552834E-3</v>
      </c>
      <c r="X45" s="20" vm="60">
        <v>138090.36830999999</v>
      </c>
      <c r="Y45" s="22">
        <v>8.7858850303124299E-3</v>
      </c>
    </row>
    <row r="46" spans="1:25" ht="15" x14ac:dyDescent="0.25">
      <c r="A46" s="17" t="s">
        <v>24</v>
      </c>
      <c r="B46" s="18">
        <v>-130784.13800000001</v>
      </c>
      <c r="C46" s="19">
        <v>0.72313620131402567</v>
      </c>
      <c r="D46" s="18">
        <v>-130784.13800000001</v>
      </c>
      <c r="E46" s="19">
        <v>0.24369440416321245</v>
      </c>
      <c r="F46" s="18">
        <v>-298508.90142000013</v>
      </c>
      <c r="G46" s="19">
        <v>-2.1865040670656515E-2</v>
      </c>
      <c r="H46" s="20">
        <v>-61449.882999999987</v>
      </c>
      <c r="I46" s="21">
        <v>2.0259791000012752</v>
      </c>
      <c r="J46" s="20">
        <v>-61449.882999999987</v>
      </c>
      <c r="K46" s="21">
        <v>0.33582397493684896</v>
      </c>
      <c r="L46" s="20">
        <v>-197249.13587</v>
      </c>
      <c r="M46" s="24">
        <v>-1.3490024211128769E-2</v>
      </c>
      <c r="N46" s="18">
        <v>-98417.972000000009</v>
      </c>
      <c r="O46" s="19">
        <v>-1.266422147415412</v>
      </c>
      <c r="P46" s="18">
        <v>-98417.972000000009</v>
      </c>
      <c r="Q46" s="19">
        <v>-4.5350742699249578</v>
      </c>
      <c r="R46" s="18">
        <v>-162515.80849999984</v>
      </c>
      <c r="S46" s="25">
        <v>-1.1049102937915785E-2</v>
      </c>
      <c r="T46" s="20">
        <v>100887.51000000007</v>
      </c>
      <c r="U46" s="21">
        <v>0.29887219289353673</v>
      </c>
      <c r="V46" s="20">
        <v>100887.51000000007</v>
      </c>
      <c r="W46" s="21">
        <v>0.21498793106292055</v>
      </c>
      <c r="X46" s="20">
        <v>-8270.5965000000706</v>
      </c>
      <c r="Y46" s="24">
        <v>-5.2620983541719541E-4</v>
      </c>
    </row>
    <row r="47" spans="1:25" ht="15" x14ac:dyDescent="0.25">
      <c r="A47" s="17" t="s" vm="61">
        <v>25</v>
      </c>
      <c r="B47" s="18">
        <v>6128.9774399999915</v>
      </c>
      <c r="C47" s="19">
        <v>-3.3888555077688058E-2</v>
      </c>
      <c r="D47" s="18">
        <v>-934.45700000000181</v>
      </c>
      <c r="E47" s="19">
        <v>1.7412045934128758E-3</v>
      </c>
      <c r="F47" s="18">
        <v>561118.05645800033</v>
      </c>
      <c r="G47" s="19">
        <v>4.1100513475917075E-2</v>
      </c>
      <c r="H47" s="20">
        <v>-204.89630000004217</v>
      </c>
      <c r="I47" s="21">
        <v>6.7553525116992785E-3</v>
      </c>
      <c r="J47" s="20">
        <v>-15549.393000000002</v>
      </c>
      <c r="K47" s="21">
        <v>8.4977524938741E-2</v>
      </c>
      <c r="L47" s="20">
        <v>609648.1795669999</v>
      </c>
      <c r="M47" s="24">
        <v>4.1694320567516548E-2</v>
      </c>
      <c r="N47" s="18">
        <v>16198.817929999972</v>
      </c>
      <c r="O47" s="19">
        <v>0.20844304522452303</v>
      </c>
      <c r="P47" s="18">
        <v>13196.689999999999</v>
      </c>
      <c r="Q47" s="19">
        <v>0.60810000501916439</v>
      </c>
      <c r="R47" s="18">
        <v>670730.05713500001</v>
      </c>
      <c r="S47" s="25">
        <v>4.5601504944294442E-2</v>
      </c>
      <c r="T47" s="20">
        <v>18027.207489999993</v>
      </c>
      <c r="U47" s="21">
        <v>5.340434147183417E-2</v>
      </c>
      <c r="V47" s="20">
        <v>21735.275999999998</v>
      </c>
      <c r="W47" s="21">
        <v>4.6317150837814791E-2</v>
      </c>
      <c r="X47" s="20">
        <v>802519.97767499997</v>
      </c>
      <c r="Y47" s="24">
        <v>5.1059667264793954E-2</v>
      </c>
    </row>
    <row r="48" spans="1:25" ht="15" x14ac:dyDescent="0.25">
      <c r="A48" s="17" t="s" vm="62">
        <v>26</v>
      </c>
      <c r="B48" s="18" vm="63">
        <v>12979.259</v>
      </c>
      <c r="C48" s="19">
        <v>-7.1765369965055545E-2</v>
      </c>
      <c r="D48" s="18" vm="64">
        <v>12979.259</v>
      </c>
      <c r="E48" s="19">
        <v>-2.4184682002377174E-2</v>
      </c>
      <c r="F48" s="18" vm="65">
        <v>800077.01986999984</v>
      </c>
      <c r="G48" s="19">
        <v>5.8603668084596446E-2</v>
      </c>
      <c r="H48" s="20" vm="105">
        <v>23599.0177</v>
      </c>
      <c r="I48" s="21">
        <v>-0.77805057237879804</v>
      </c>
      <c r="J48" s="20" vm="106">
        <v>23599.0177</v>
      </c>
      <c r="K48" s="21">
        <v>-0.12896877165118537</v>
      </c>
      <c r="L48" s="20" vm="68">
        <v>801225.63715999981</v>
      </c>
      <c r="M48" s="24">
        <v>5.4796454221168349E-2</v>
      </c>
      <c r="N48" s="18" vm="107">
        <v>36561.785519999998</v>
      </c>
      <c r="O48" s="19">
        <v>0.470469508674494</v>
      </c>
      <c r="P48" s="18" vm="108">
        <v>36561.785519999998</v>
      </c>
      <c r="Q48" s="19">
        <v>1.6847574625320147</v>
      </c>
      <c r="R48" s="18" vm="71">
        <v>801631.07825999986</v>
      </c>
      <c r="S48" s="25">
        <v>5.4501185968792519E-2</v>
      </c>
      <c r="T48" s="20" vm="109">
        <v>37411.373019999999</v>
      </c>
      <c r="U48" s="21">
        <v>0.11082857623947194</v>
      </c>
      <c r="V48" s="20" vm="110">
        <v>37411.373019999999</v>
      </c>
      <c r="W48" s="21">
        <v>7.972239263108942E-2</v>
      </c>
      <c r="X48" s="20" vm="74">
        <v>794429.07891000004</v>
      </c>
      <c r="Y48" s="24">
        <v>5.0544890548567048E-2</v>
      </c>
    </row>
    <row r="49" spans="1:25" ht="15" x14ac:dyDescent="0.25">
      <c r="A49" s="17" t="s">
        <v>27</v>
      </c>
      <c r="B49" s="18">
        <v>7555.5150000000003</v>
      </c>
      <c r="C49" s="19">
        <v>-4.1776216134644259E-2</v>
      </c>
      <c r="D49" s="18">
        <v>7555.5150000000003</v>
      </c>
      <c r="E49" s="19">
        <v>-1.4078440659762685E-2</v>
      </c>
      <c r="F49" s="18">
        <v>342376.07927599986</v>
      </c>
      <c r="G49" s="19">
        <v>2.5078203237553737E-2</v>
      </c>
      <c r="H49" s="20">
        <v>190.88900999999979</v>
      </c>
      <c r="I49" s="21">
        <v>-6.2935375268319722E-3</v>
      </c>
      <c r="J49" s="20">
        <v>190.88900999999979</v>
      </c>
      <c r="K49" s="21">
        <v>-1.0432095714480018E-3</v>
      </c>
      <c r="L49" s="20">
        <v>251329.72445599997</v>
      </c>
      <c r="M49" s="24">
        <v>1.718863838329961E-2</v>
      </c>
      <c r="N49" s="18">
        <v>-2662.5541699999999</v>
      </c>
      <c r="O49" s="19">
        <v>-3.4261197432327292E-2</v>
      </c>
      <c r="P49" s="18">
        <v>-2662.5541699999999</v>
      </c>
      <c r="Q49" s="19">
        <v>-0.12268979601254536</v>
      </c>
      <c r="R49" s="18">
        <v>197247.20292399992</v>
      </c>
      <c r="S49" s="25">
        <v>1.3410416312350567E-2</v>
      </c>
      <c r="T49" s="20">
        <v>-10996.059039999998</v>
      </c>
      <c r="U49" s="21">
        <v>-3.2575055906044224E-2</v>
      </c>
      <c r="V49" s="20">
        <v>-10996.059039999998</v>
      </c>
      <c r="W49" s="21">
        <v>-2.3432236387391486E-2</v>
      </c>
      <c r="X49" s="20">
        <v>55814.113198000014</v>
      </c>
      <c r="Y49" s="24">
        <v>3.551126610985804E-3</v>
      </c>
    </row>
    <row r="50" spans="1:25" ht="15" x14ac:dyDescent="0.25">
      <c r="A50" s="17" t="s">
        <v>28</v>
      </c>
      <c r="B50" s="18">
        <v>-6.0090000000000146</v>
      </c>
      <c r="C50" s="19">
        <v>3.3225171646549297E-5</v>
      </c>
      <c r="D50" s="18">
        <v>-6.0090000000000146</v>
      </c>
      <c r="E50" s="19">
        <v>1.1196768178544308E-5</v>
      </c>
      <c r="F50" s="18">
        <v>0.16371000000071945</v>
      </c>
      <c r="G50" s="19">
        <v>1.1991353662089088E-8</v>
      </c>
      <c r="H50" s="20">
        <v>-6</v>
      </c>
      <c r="I50" s="21">
        <v>1.9781770129664283E-4</v>
      </c>
      <c r="J50" s="20">
        <v>-6</v>
      </c>
      <c r="K50" s="21">
        <v>3.2790035574536307E-5</v>
      </c>
      <c r="L50" s="20">
        <v>0.17333000000508036</v>
      </c>
      <c r="M50" s="22">
        <v>1.1854175615372662E-8</v>
      </c>
      <c r="N50" s="18">
        <v>15.999999999999773</v>
      </c>
      <c r="O50" s="19">
        <v>2.0588469714298015E-4</v>
      </c>
      <c r="P50" s="18">
        <v>15.999999999999773</v>
      </c>
      <c r="Q50" s="19">
        <v>7.3727579266516779E-4</v>
      </c>
      <c r="R50" s="18">
        <v>19973.728459999998</v>
      </c>
      <c r="S50" s="23">
        <v>1.3579711650544962E-3</v>
      </c>
      <c r="T50" s="20">
        <v>130.83899999999994</v>
      </c>
      <c r="U50" s="21">
        <v>3.8760138738677772E-4</v>
      </c>
      <c r="V50" s="20">
        <v>130.83899999999994</v>
      </c>
      <c r="W50" s="21">
        <v>2.7881356088916686E-4</v>
      </c>
      <c r="X50" s="20">
        <v>17926.386670000007</v>
      </c>
      <c r="Y50" s="24">
        <v>1.1405514679921366E-3</v>
      </c>
    </row>
    <row r="51" spans="1:25" ht="15" x14ac:dyDescent="0.25">
      <c r="A51" s="26" t="s">
        <v>29</v>
      </c>
      <c r="B51" s="27">
        <v>-180856.85347013394</v>
      </c>
      <c r="C51" s="28">
        <v>1.0000000000000004</v>
      </c>
      <c r="D51" s="27">
        <v>-536672.71700013394</v>
      </c>
      <c r="E51" s="28">
        <v>0.99999999999999967</v>
      </c>
      <c r="F51" s="27">
        <v>13652336.893230993</v>
      </c>
      <c r="G51" s="28">
        <v>0.99999999999999989</v>
      </c>
      <c r="H51" s="29">
        <v>-30330.956030080135</v>
      </c>
      <c r="I51" s="30">
        <v>1.0000000000000002</v>
      </c>
      <c r="J51" s="29">
        <v>-182982.41813007998</v>
      </c>
      <c r="K51" s="30">
        <v>1</v>
      </c>
      <c r="L51" s="31">
        <v>14621851.879796987</v>
      </c>
      <c r="M51" s="30">
        <v>1.0000000000000002</v>
      </c>
      <c r="N51" s="27">
        <v>77713.400859940055</v>
      </c>
      <c r="O51" s="28">
        <v>1</v>
      </c>
      <c r="P51" s="27">
        <v>21701.512729940041</v>
      </c>
      <c r="Q51" s="28">
        <v>1.0000000000000002</v>
      </c>
      <c r="R51" s="32">
        <v>14708507.053755034</v>
      </c>
      <c r="S51" s="28">
        <v>0.99999999999999978</v>
      </c>
      <c r="T51" s="29">
        <v>337560.71122996003</v>
      </c>
      <c r="U51" s="30">
        <v>1</v>
      </c>
      <c r="V51" s="29">
        <v>469270.57486996002</v>
      </c>
      <c r="W51" s="30">
        <v>1.0000000000000002</v>
      </c>
      <c r="X51" s="31">
        <v>15717297.441700017</v>
      </c>
      <c r="Y51" s="30">
        <v>0.99999999999999989</v>
      </c>
    </row>
    <row r="52" spans="1:2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x14ac:dyDescent="0.25">
      <c r="A53" s="33" t="s">
        <v>30</v>
      </c>
      <c r="B53" s="11">
        <v>-101677.99959001364</v>
      </c>
      <c r="C53" s="34">
        <v>0.56220152921550426</v>
      </c>
      <c r="D53" s="11">
        <v>-392293.74900001392</v>
      </c>
      <c r="E53" s="34">
        <v>0.73097390005744589</v>
      </c>
      <c r="F53" s="35">
        <v>10976310.589277998</v>
      </c>
      <c r="G53" s="34">
        <v>0.8039876744266542</v>
      </c>
      <c r="H53" s="13">
        <v>25074.844649989318</v>
      </c>
      <c r="I53" s="36">
        <v>-0.82670802150521849</v>
      </c>
      <c r="J53" s="13">
        <v>-151092.77112001096</v>
      </c>
      <c r="K53" s="36">
        <v>0.82572289001340526</v>
      </c>
      <c r="L53" s="37">
        <v>11754858.588284006</v>
      </c>
      <c r="M53" s="36">
        <v>0.80392406412799855</v>
      </c>
      <c r="N53" s="11">
        <v>90053.796269989311</v>
      </c>
      <c r="O53" s="34">
        <v>1.1587936607264155</v>
      </c>
      <c r="P53" s="11">
        <v>-52743.850270010953</v>
      </c>
      <c r="Q53" s="34">
        <v>-2.4304227510022378</v>
      </c>
      <c r="R53" s="35">
        <v>11811909.769681998</v>
      </c>
      <c r="S53" s="34">
        <v>0.80306653330029543</v>
      </c>
      <c r="T53" s="13">
        <v>338357.68087998923</v>
      </c>
      <c r="U53" s="36">
        <v>1.0023609668528226</v>
      </c>
      <c r="V53" s="13">
        <v>414786.78386998904</v>
      </c>
      <c r="W53" s="36">
        <v>0.88389685201321433</v>
      </c>
      <c r="X53" s="37">
        <v>13009176.105056999</v>
      </c>
      <c r="Y53" s="36">
        <v>0.82769802844997897</v>
      </c>
    </row>
    <row r="54" spans="1:25" ht="15" x14ac:dyDescent="0.25">
      <c r="A54" s="38" t="s">
        <v>31</v>
      </c>
      <c r="B54" s="18">
        <v>-79178.853880119917</v>
      </c>
      <c r="C54" s="25">
        <v>0.43779847078449391</v>
      </c>
      <c r="D54" s="18">
        <v>-144378.96800011996</v>
      </c>
      <c r="E54" s="25">
        <v>0.26902609994255383</v>
      </c>
      <c r="F54" s="39">
        <v>2676026.3039529938</v>
      </c>
      <c r="G54" s="25">
        <v>0.19601232557334577</v>
      </c>
      <c r="H54" s="20">
        <v>-55405.800680068904</v>
      </c>
      <c r="I54" s="24">
        <v>1.8267080215052005</v>
      </c>
      <c r="J54" s="20">
        <v>-31889.647010068933</v>
      </c>
      <c r="K54" s="24">
        <v>0.17427710998659429</v>
      </c>
      <c r="L54" s="40">
        <v>2866993.2915129871</v>
      </c>
      <c r="M54" s="24">
        <v>0.19607593587200212</v>
      </c>
      <c r="N54" s="18">
        <v>-12340.395410048979</v>
      </c>
      <c r="O54" s="25">
        <v>-0.15879366072641204</v>
      </c>
      <c r="P54" s="18">
        <v>74445.36299995103</v>
      </c>
      <c r="Q54" s="25">
        <v>3.43042275100224</v>
      </c>
      <c r="R54" s="39">
        <v>2896597.2840730334</v>
      </c>
      <c r="S54" s="25">
        <v>0.19693346669970435</v>
      </c>
      <c r="T54" s="20">
        <v>-796.96965002902152</v>
      </c>
      <c r="U54" s="24">
        <v>-2.3609668528221943E-3</v>
      </c>
      <c r="V54" s="20">
        <v>54483.790999970952</v>
      </c>
      <c r="W54" s="24">
        <v>0.11610314798678564</v>
      </c>
      <c r="X54" s="40">
        <v>2708121.3366430104</v>
      </c>
      <c r="Y54" s="24">
        <v>0.17230197155002078</v>
      </c>
    </row>
    <row r="55" spans="1:25" ht="15" x14ac:dyDescent="0.25">
      <c r="A55" s="26" t="s">
        <v>29</v>
      </c>
      <c r="B55" s="27">
        <v>-180856.85347013356</v>
      </c>
      <c r="C55" s="28">
        <v>0.99999999999999822</v>
      </c>
      <c r="D55" s="27">
        <v>-536672.71700013382</v>
      </c>
      <c r="E55" s="28">
        <v>0.99999999999999978</v>
      </c>
      <c r="F55" s="32">
        <v>13652336.893230991</v>
      </c>
      <c r="G55" s="28">
        <v>1</v>
      </c>
      <c r="H55" s="29">
        <v>-30330.956030079586</v>
      </c>
      <c r="I55" s="30">
        <v>0.99999999999998201</v>
      </c>
      <c r="J55" s="29">
        <v>-182982.4181300799</v>
      </c>
      <c r="K55" s="30">
        <v>0.99999999999999956</v>
      </c>
      <c r="L55" s="31">
        <v>14621851.879796993</v>
      </c>
      <c r="M55" s="30">
        <v>1.0000000000000007</v>
      </c>
      <c r="N55" s="27">
        <v>77713.400859940331</v>
      </c>
      <c r="O55" s="28">
        <v>1.0000000000000036</v>
      </c>
      <c r="P55" s="27">
        <v>21701.512729940077</v>
      </c>
      <c r="Q55" s="28">
        <v>1.0000000000000022</v>
      </c>
      <c r="R55" s="32">
        <v>14708507.05375503</v>
      </c>
      <c r="S55" s="28">
        <v>0.99999999999999978</v>
      </c>
      <c r="T55" s="29">
        <v>337560.7112299602</v>
      </c>
      <c r="U55" s="30">
        <v>1.0000000000000004</v>
      </c>
      <c r="V55" s="29">
        <v>469270.57486995996</v>
      </c>
      <c r="W55" s="30">
        <v>1</v>
      </c>
      <c r="X55" s="31">
        <v>15717297.44170001</v>
      </c>
      <c r="Y55" s="30">
        <v>0.99999999999999978</v>
      </c>
    </row>
    <row r="56" spans="1:25" ht="15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:25" ht="15" x14ac:dyDescent="0.25">
      <c r="A57" s="33" t="s">
        <v>32</v>
      </c>
      <c r="B57" s="11">
        <v>-96340.288960133912</v>
      </c>
      <c r="C57" s="34">
        <v>0.53268807408530527</v>
      </c>
      <c r="D57" s="11">
        <v>-456069.82700013393</v>
      </c>
      <c r="E57" s="34">
        <v>0.84980997273245051</v>
      </c>
      <c r="F57" s="35">
        <v>6061018.1752429921</v>
      </c>
      <c r="G57" s="34">
        <v>0.44395463008593972</v>
      </c>
      <c r="H57" s="13">
        <v>-27455.922920079931</v>
      </c>
      <c r="I57" s="36">
        <v>0.90521125983800721</v>
      </c>
      <c r="J57" s="13">
        <v>-181447.27472007993</v>
      </c>
      <c r="K57" s="36">
        <v>0.99161043216234745</v>
      </c>
      <c r="L57" s="37">
        <v>6808547.6961799869</v>
      </c>
      <c r="M57" s="36">
        <v>0.46564195507871053</v>
      </c>
      <c r="N57" s="11">
        <v>56873</v>
      </c>
      <c r="O57" s="34">
        <v>0.73180000000000001</v>
      </c>
      <c r="P57" s="11">
        <v>-5969</v>
      </c>
      <c r="Q57" s="34">
        <v>-0.27500000000000002</v>
      </c>
      <c r="R57" s="35">
        <v>7109716.8081000326</v>
      </c>
      <c r="S57" s="34">
        <v>0.48337447044191656</v>
      </c>
      <c r="T57" s="13">
        <f>N57+T29</f>
        <v>57780.14165702281</v>
      </c>
      <c r="U57" s="36">
        <f>T57/T59</f>
        <v>0.17116962885429118</v>
      </c>
      <c r="V57" s="13">
        <f>P57+V29+1</f>
        <v>193838.04696702299</v>
      </c>
      <c r="W57" s="36">
        <f>V57/V59</f>
        <v>0.41306243635825152</v>
      </c>
      <c r="X57" s="37">
        <v>8070194.2038099943</v>
      </c>
      <c r="Y57" s="36">
        <v>0.51345940571174353</v>
      </c>
    </row>
    <row r="58" spans="1:25" ht="15" x14ac:dyDescent="0.25">
      <c r="A58" s="38" t="s">
        <v>33</v>
      </c>
      <c r="B58" s="18">
        <v>-84516.564510000026</v>
      </c>
      <c r="C58" s="25">
        <v>0.46731192591469473</v>
      </c>
      <c r="D58" s="18">
        <v>-80602.890000000014</v>
      </c>
      <c r="E58" s="25">
        <v>0.15019002726754954</v>
      </c>
      <c r="F58" s="39">
        <v>7591318.7179879993</v>
      </c>
      <c r="G58" s="25">
        <v>0.55604536991406028</v>
      </c>
      <c r="H58" s="20">
        <v>-2875.033110000084</v>
      </c>
      <c r="I58" s="24">
        <v>9.4788740161992832E-2</v>
      </c>
      <c r="J58" s="20">
        <v>-1535.1434100000263</v>
      </c>
      <c r="K58" s="24">
        <v>8.3895678376526405E-3</v>
      </c>
      <c r="L58" s="40">
        <v>7813304.1836169977</v>
      </c>
      <c r="M58" s="24">
        <v>0.53435804492128947</v>
      </c>
      <c r="N58" s="18">
        <v>20840</v>
      </c>
      <c r="O58" s="25">
        <v>0.26819999999999999</v>
      </c>
      <c r="P58" s="18">
        <v>27670</v>
      </c>
      <c r="Q58" s="25">
        <v>1.2749999999999999</v>
      </c>
      <c r="R58" s="39">
        <v>7598790.2456549993</v>
      </c>
      <c r="S58" s="25">
        <v>0.5166255295580835</v>
      </c>
      <c r="T58" s="20">
        <f>N58+T30+1</f>
        <v>279781.16871299699</v>
      </c>
      <c r="U58" s="24">
        <f>T58/T59</f>
        <v>0.82883214605623579</v>
      </c>
      <c r="V58" s="20">
        <f>P58+V30</f>
        <v>275433.01517299702</v>
      </c>
      <c r="W58" s="24">
        <f>V58/V59</f>
        <v>0.58693860199805303</v>
      </c>
      <c r="X58" s="40">
        <v>7647103.2378900172</v>
      </c>
      <c r="Y58" s="24">
        <v>0.48654059428825652</v>
      </c>
    </row>
    <row r="59" spans="1:25" ht="15" x14ac:dyDescent="0.25">
      <c r="A59" s="26" t="s">
        <v>29</v>
      </c>
      <c r="B59" s="27">
        <v>-180856.85347013394</v>
      </c>
      <c r="C59" s="28">
        <v>1</v>
      </c>
      <c r="D59" s="27">
        <v>-536672.71700013394</v>
      </c>
      <c r="E59" s="28">
        <v>1</v>
      </c>
      <c r="F59" s="32">
        <v>13652336.893230991</v>
      </c>
      <c r="G59" s="28">
        <v>1</v>
      </c>
      <c r="H59" s="29">
        <v>-30330.956030080015</v>
      </c>
      <c r="I59" s="30">
        <v>1</v>
      </c>
      <c r="J59" s="29">
        <v>-182982.41813007995</v>
      </c>
      <c r="K59" s="30">
        <v>1</v>
      </c>
      <c r="L59" s="31">
        <v>14621851.879796986</v>
      </c>
      <c r="M59" s="30">
        <v>1</v>
      </c>
      <c r="N59" s="27">
        <v>77713.400859939982</v>
      </c>
      <c r="O59" s="28">
        <v>1</v>
      </c>
      <c r="P59" s="27">
        <v>21701.512729939976</v>
      </c>
      <c r="Q59" s="28">
        <v>1</v>
      </c>
      <c r="R59" s="32">
        <v>14708507.053755032</v>
      </c>
      <c r="S59" s="28">
        <v>1</v>
      </c>
      <c r="T59" s="29">
        <v>337560.71122995997</v>
      </c>
      <c r="U59" s="30">
        <v>1</v>
      </c>
      <c r="V59" s="29">
        <v>469270.57486996008</v>
      </c>
      <c r="W59" s="30">
        <v>1</v>
      </c>
      <c r="X59" s="31">
        <v>15717297.441700011</v>
      </c>
      <c r="Y59" s="30">
        <v>1</v>
      </c>
    </row>
    <row r="60" spans="1:25" ht="15" hidden="1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:25" hidden="1" x14ac:dyDescent="0.2"/>
  </sheetData>
  <mergeCells count="18">
    <mergeCell ref="B5:G5"/>
    <mergeCell ref="H5:M5"/>
    <mergeCell ref="N5:S5"/>
    <mergeCell ref="T5:Y5"/>
    <mergeCell ref="A1:Y1"/>
    <mergeCell ref="A2:Y2"/>
    <mergeCell ref="B3:Y3"/>
    <mergeCell ref="A4:Y4"/>
    <mergeCell ref="A52:Y52"/>
    <mergeCell ref="A56:Y56"/>
    <mergeCell ref="A60:Y60"/>
    <mergeCell ref="A24:Y24"/>
    <mergeCell ref="A28:Y28"/>
    <mergeCell ref="A32:Y32"/>
    <mergeCell ref="B33:G33"/>
    <mergeCell ref="H33:M33"/>
    <mergeCell ref="N33:S33"/>
    <mergeCell ref="T33:Y3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showGridLines="0" rightToLeft="1" tabSelected="1" zoomScale="85" zoomScaleNormal="85" workbookViewId="0">
      <selection activeCell="A4" sqref="A4:Y4"/>
    </sheetView>
  </sheetViews>
  <sheetFormatPr defaultColWidth="0" defaultRowHeight="14.25" zeroHeight="1" x14ac:dyDescent="0.2"/>
  <cols>
    <col min="1" max="1" width="22.875" customWidth="1"/>
    <col min="2" max="2" width="10.5" customWidth="1"/>
    <col min="3" max="3" width="10" bestFit="1" customWidth="1"/>
    <col min="4" max="4" width="9.25" customWidth="1"/>
    <col min="5" max="5" width="8.625" customWidth="1"/>
    <col min="6" max="6" width="10.875" customWidth="1"/>
    <col min="7" max="7" width="8.375" customWidth="1"/>
    <col min="8" max="8" width="9.75" customWidth="1"/>
    <col min="9" max="9" width="10" bestFit="1" customWidth="1"/>
    <col min="10" max="11" width="9.125" customWidth="1"/>
    <col min="12" max="12" width="9.875" bestFit="1" customWidth="1"/>
    <col min="13" max="13" width="9.125" customWidth="1"/>
    <col min="14" max="14" width="9.625" customWidth="1"/>
    <col min="15" max="15" width="10" bestFit="1" customWidth="1"/>
    <col min="16" max="16" width="8.625" customWidth="1"/>
    <col min="17" max="17" width="9.125" customWidth="1"/>
    <col min="18" max="18" width="9.875" bestFit="1" customWidth="1"/>
    <col min="19" max="19" width="9.125" customWidth="1"/>
    <col min="20" max="20" width="10.875" customWidth="1"/>
    <col min="21" max="21" width="10" bestFit="1" customWidth="1"/>
    <col min="22" max="23" width="9.125" customWidth="1"/>
    <col min="24" max="24" width="9.875" bestFit="1" customWidth="1"/>
    <col min="25" max="25" width="9" customWidth="1"/>
    <col min="27" max="16384" width="9" hidden="1"/>
  </cols>
  <sheetData>
    <row r="1" spans="1:25" ht="18.75" x14ac:dyDescent="0.3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ht="18.75" x14ac:dyDescent="0.3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18.75" x14ac:dyDescent="0.3">
      <c r="A3" s="1" t="s">
        <v>38</v>
      </c>
      <c r="B3" s="52" t="s">
        <v>39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5" ht="15" x14ac:dyDescent="0.25">
      <c r="A4" s="53" t="s">
        <v>41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ht="18.75" x14ac:dyDescent="0.3">
      <c r="A5" s="2" t="s">
        <v>4</v>
      </c>
      <c r="B5" s="47" t="s">
        <v>5</v>
      </c>
      <c r="C5" s="48"/>
      <c r="D5" s="48"/>
      <c r="E5" s="48"/>
      <c r="F5" s="48"/>
      <c r="G5" s="49"/>
      <c r="H5" s="47" t="s">
        <v>6</v>
      </c>
      <c r="I5" s="48"/>
      <c r="J5" s="48"/>
      <c r="K5" s="48"/>
      <c r="L5" s="48"/>
      <c r="M5" s="49"/>
      <c r="N5" s="47" t="s">
        <v>7</v>
      </c>
      <c r="O5" s="48"/>
      <c r="P5" s="48"/>
      <c r="Q5" s="48"/>
      <c r="R5" s="48"/>
      <c r="S5" s="49"/>
      <c r="T5" s="47" t="s">
        <v>8</v>
      </c>
      <c r="U5" s="48"/>
      <c r="V5" s="48"/>
      <c r="W5" s="48"/>
      <c r="X5" s="48"/>
      <c r="Y5" s="49"/>
    </row>
    <row r="6" spans="1:25" ht="60" x14ac:dyDescent="0.3">
      <c r="A6" s="3">
        <v>2020</v>
      </c>
      <c r="B6" s="4" t="s">
        <v>9</v>
      </c>
      <c r="C6" s="4" t="s">
        <v>9</v>
      </c>
      <c r="D6" s="5" t="s">
        <v>10</v>
      </c>
      <c r="E6" s="5" t="s">
        <v>10</v>
      </c>
      <c r="F6" s="5" t="s">
        <v>11</v>
      </c>
      <c r="G6" s="5" t="s">
        <v>11</v>
      </c>
      <c r="H6" s="4" t="s">
        <v>9</v>
      </c>
      <c r="I6" s="4" t="s">
        <v>9</v>
      </c>
      <c r="J6" s="5" t="s">
        <v>10</v>
      </c>
      <c r="K6" s="5" t="s">
        <v>10</v>
      </c>
      <c r="L6" s="5" t="s">
        <v>11</v>
      </c>
      <c r="M6" s="5" t="s">
        <v>11</v>
      </c>
      <c r="N6" s="4" t="s">
        <v>9</v>
      </c>
      <c r="O6" s="4" t="s">
        <v>9</v>
      </c>
      <c r="P6" s="5" t="s">
        <v>10</v>
      </c>
      <c r="Q6" s="5" t="s">
        <v>10</v>
      </c>
      <c r="R6" s="5" t="s">
        <v>11</v>
      </c>
      <c r="S6" s="5" t="s">
        <v>11</v>
      </c>
      <c r="T6" s="4" t="s">
        <v>9</v>
      </c>
      <c r="U6" s="4" t="s">
        <v>9</v>
      </c>
      <c r="V6" s="5" t="s">
        <v>10</v>
      </c>
      <c r="W6" s="5" t="s">
        <v>10</v>
      </c>
      <c r="X6" s="5" t="s">
        <v>11</v>
      </c>
      <c r="Y6" s="5" t="s">
        <v>11</v>
      </c>
    </row>
    <row r="7" spans="1:25" x14ac:dyDescent="0.2">
      <c r="A7" s="6"/>
      <c r="B7" s="7" t="s">
        <v>12</v>
      </c>
      <c r="C7" s="8" t="s">
        <v>13</v>
      </c>
      <c r="D7" s="8" t="s">
        <v>12</v>
      </c>
      <c r="E7" s="8" t="s">
        <v>13</v>
      </c>
      <c r="F7" s="8" t="s">
        <v>12</v>
      </c>
      <c r="G7" s="9" t="s">
        <v>13</v>
      </c>
      <c r="H7" s="7" t="s">
        <v>12</v>
      </c>
      <c r="I7" s="8" t="s">
        <v>13</v>
      </c>
      <c r="J7" s="8" t="s">
        <v>12</v>
      </c>
      <c r="K7" s="8" t="s">
        <v>13</v>
      </c>
      <c r="L7" s="8" t="s">
        <v>12</v>
      </c>
      <c r="M7" s="9" t="s">
        <v>13</v>
      </c>
      <c r="N7" s="7" t="s">
        <v>12</v>
      </c>
      <c r="O7" s="8" t="s">
        <v>13</v>
      </c>
      <c r="P7" s="8" t="s">
        <v>12</v>
      </c>
      <c r="Q7" s="8" t="s">
        <v>13</v>
      </c>
      <c r="R7" s="8" t="s">
        <v>12</v>
      </c>
      <c r="S7" s="9" t="s">
        <v>13</v>
      </c>
      <c r="T7" s="7" t="s">
        <v>12</v>
      </c>
      <c r="U7" s="8" t="s">
        <v>13</v>
      </c>
      <c r="V7" s="8" t="s">
        <v>12</v>
      </c>
      <c r="W7" s="8" t="s">
        <v>13</v>
      </c>
      <c r="X7" s="8" t="s">
        <v>12</v>
      </c>
      <c r="Y7" s="9" t="s">
        <v>13</v>
      </c>
    </row>
    <row r="8" spans="1:25" ht="15" x14ac:dyDescent="0.25">
      <c r="A8" s="10" t="s">
        <v>14</v>
      </c>
      <c r="B8" s="11" vm="111">
        <v>-575.49099999999999</v>
      </c>
      <c r="C8" s="12">
        <v>-0.11317859037946292</v>
      </c>
      <c r="D8" s="11" vm="112">
        <v>-575.49099999999999</v>
      </c>
      <c r="E8" s="12">
        <v>2.5596570882957322E-3</v>
      </c>
      <c r="F8" s="11" vm="113">
        <v>473643.58715099999</v>
      </c>
      <c r="G8" s="12">
        <v>2.7943221693165883E-2</v>
      </c>
      <c r="H8" s="13" vm="114">
        <v>-9409.8332499999997</v>
      </c>
      <c r="I8" s="14">
        <v>-6.9685403332320012E-2</v>
      </c>
      <c r="J8" s="13" vm="115">
        <v>-9409.8332499999997</v>
      </c>
      <c r="K8" s="14">
        <v>-3.1533243144696216E-2</v>
      </c>
      <c r="L8" s="13" vm="116">
        <v>457258.46178000007</v>
      </c>
      <c r="M8" s="15">
        <v>2.8044989396111546E-2</v>
      </c>
      <c r="N8" s="11" vm="117">
        <v>-1163.5960600000001</v>
      </c>
      <c r="O8" s="12">
        <v>-5.9032067416611659E-3</v>
      </c>
      <c r="P8" s="11" vm="118">
        <v>-1163.5960600000001</v>
      </c>
      <c r="Q8" s="12">
        <v>-4.8058632032923956E-3</v>
      </c>
      <c r="R8" s="11" vm="119">
        <v>275621.35411100008</v>
      </c>
      <c r="S8" s="16">
        <v>1.6901557577770669E-2</v>
      </c>
      <c r="T8" s="13" vm="120">
        <v>-8761.6369500000001</v>
      </c>
      <c r="U8" s="14">
        <v>-3.6822163511435989E-2</v>
      </c>
      <c r="V8" s="13" vm="121">
        <v>-8761.6369500000001</v>
      </c>
      <c r="W8" s="14">
        <v>-2.9423369072575378E-2</v>
      </c>
      <c r="X8" s="13" vm="122">
        <v>708195.32756000024</v>
      </c>
      <c r="Y8" s="15">
        <v>4.3320507402061038E-2</v>
      </c>
    </row>
    <row r="9" spans="1:25" ht="15" x14ac:dyDescent="0.25">
      <c r="A9" s="17" t="s">
        <v>15</v>
      </c>
      <c r="B9" s="18" vm="123">
        <v>-2390.7025999999823</v>
      </c>
      <c r="C9" s="19">
        <v>-0.47016608475982247</v>
      </c>
      <c r="D9" s="18" vm="124">
        <v>-63469.828000000001</v>
      </c>
      <c r="E9" s="19">
        <v>0.28229980161828933</v>
      </c>
      <c r="F9" s="18" vm="125">
        <v>2512877.0177899995</v>
      </c>
      <c r="G9" s="19">
        <v>0.14825045984076987</v>
      </c>
      <c r="H9" s="20" vm="126">
        <v>-1973.7192900000082</v>
      </c>
      <c r="I9" s="21">
        <v>-1.4616563453813687E-2</v>
      </c>
      <c r="J9" s="20" vm="127">
        <v>121967.29399999999</v>
      </c>
      <c r="K9" s="21">
        <v>0.40872396303118841</v>
      </c>
      <c r="L9" s="20" vm="128">
        <v>2168068.85941</v>
      </c>
      <c r="M9" s="22">
        <v>0.13297395948781232</v>
      </c>
      <c r="N9" s="18" vm="129">
        <v>3658.5029399999075</v>
      </c>
      <c r="O9" s="19">
        <v>1.8560478126571387E-2</v>
      </c>
      <c r="P9" s="18" vm="130">
        <v>-26774.846000000001</v>
      </c>
      <c r="Q9" s="19">
        <v>-0.11058498012207138</v>
      </c>
      <c r="R9" s="18" vm="131">
        <v>2276715.8641999997</v>
      </c>
      <c r="S9" s="23">
        <v>0.13961198467773023</v>
      </c>
      <c r="T9" s="20" vm="132">
        <v>10158.071310000096</v>
      </c>
      <c r="U9" s="21">
        <v>4.2690899528500817E-2</v>
      </c>
      <c r="V9" s="20" vm="133">
        <v>16243.153</v>
      </c>
      <c r="W9" s="21">
        <v>5.454783031398145E-2</v>
      </c>
      <c r="X9" s="20" vm="134">
        <v>2166300.0868299999</v>
      </c>
      <c r="Y9" s="22">
        <v>0.13251318569120843</v>
      </c>
    </row>
    <row r="10" spans="1:25" ht="15" x14ac:dyDescent="0.25">
      <c r="A10" s="17" t="s">
        <v>16</v>
      </c>
      <c r="B10" s="18">
        <v>41976.019</v>
      </c>
      <c r="C10" s="19">
        <v>8.2551884567465912</v>
      </c>
      <c r="D10" s="18">
        <v>41976.019</v>
      </c>
      <c r="E10" s="19">
        <v>-0.18670007797130855</v>
      </c>
      <c r="F10" s="18">
        <v>5257324.5570700001</v>
      </c>
      <c r="G10" s="19">
        <v>0.31016272487670687</v>
      </c>
      <c r="H10" s="20">
        <v>60580.680999999997</v>
      </c>
      <c r="I10" s="21">
        <v>0.44863591919990886</v>
      </c>
      <c r="J10" s="20">
        <v>60580.680999999997</v>
      </c>
      <c r="K10" s="21">
        <v>0.20301160425390941</v>
      </c>
      <c r="L10" s="20">
        <v>5156281.2743099993</v>
      </c>
      <c r="M10" s="22">
        <v>0.31624970503217803</v>
      </c>
      <c r="N10" s="18">
        <v>67751.501000000004</v>
      </c>
      <c r="O10" s="19">
        <v>0.34371989662878649</v>
      </c>
      <c r="P10" s="18">
        <v>67751.501000000004</v>
      </c>
      <c r="Q10" s="19">
        <v>0.27982601249417083</v>
      </c>
      <c r="R10" s="18">
        <v>5206799.4446599996</v>
      </c>
      <c r="S10" s="23">
        <v>0.31928955901720213</v>
      </c>
      <c r="T10" s="20">
        <v>65030.790999999997</v>
      </c>
      <c r="U10" s="21">
        <v>0.27330217322917266</v>
      </c>
      <c r="V10" s="20">
        <v>65030.790999999997</v>
      </c>
      <c r="W10" s="21">
        <v>0.21838669823845111</v>
      </c>
      <c r="X10" s="20">
        <v>5146617.0469799992</v>
      </c>
      <c r="Y10" s="22">
        <v>0.31482001250619845</v>
      </c>
    </row>
    <row r="11" spans="1:25" ht="15" x14ac:dyDescent="0.25">
      <c r="A11" s="17" t="s">
        <v>17</v>
      </c>
      <c r="B11" s="18">
        <v>-4442.3029899999965</v>
      </c>
      <c r="C11" s="19">
        <v>-0.87364283793608055</v>
      </c>
      <c r="D11" s="18">
        <v>-173956.25599999999</v>
      </c>
      <c r="E11" s="19">
        <v>0.77371907418845298</v>
      </c>
      <c r="F11" s="18">
        <v>2518279.0835199994</v>
      </c>
      <c r="G11" s="19">
        <v>0.14856916176008103</v>
      </c>
      <c r="H11" s="20">
        <v>15869.314369999949</v>
      </c>
      <c r="I11" s="21">
        <v>0.11752169704822649</v>
      </c>
      <c r="J11" s="20">
        <v>96841.288</v>
      </c>
      <c r="K11" s="21">
        <v>0.32452433532226005</v>
      </c>
      <c r="L11" s="20">
        <v>2485801.2536999998</v>
      </c>
      <c r="M11" s="22">
        <v>0.15246140996380025</v>
      </c>
      <c r="N11" s="18">
        <v>36641.992930000037</v>
      </c>
      <c r="O11" s="19">
        <v>0.18589377115308983</v>
      </c>
      <c r="P11" s="18">
        <v>83319.184999999998</v>
      </c>
      <c r="Q11" s="19">
        <v>0.34412337673248194</v>
      </c>
      <c r="R11" s="18">
        <v>2408667.6279900004</v>
      </c>
      <c r="S11" s="23">
        <v>0.14770348520887897</v>
      </c>
      <c r="T11" s="20">
        <v>13967.427130000011</v>
      </c>
      <c r="U11" s="21">
        <v>5.8700319192628442E-2</v>
      </c>
      <c r="V11" s="20">
        <v>54561.067999999999</v>
      </c>
      <c r="W11" s="21">
        <v>0.18322722682065501</v>
      </c>
      <c r="X11" s="20">
        <v>2258097.7695400002</v>
      </c>
      <c r="Y11" s="22">
        <v>0.13812847576525047</v>
      </c>
    </row>
    <row r="12" spans="1:25" ht="15" x14ac:dyDescent="0.25">
      <c r="A12" s="17" t="s">
        <v>18</v>
      </c>
      <c r="B12" s="18">
        <v>2836.848</v>
      </c>
      <c r="C12" s="19">
        <v>0.5579070007364122</v>
      </c>
      <c r="D12" s="18">
        <v>2836.848</v>
      </c>
      <c r="E12" s="19">
        <v>-1.2617674458188871E-2</v>
      </c>
      <c r="F12" s="18">
        <v>926404.998181</v>
      </c>
      <c r="G12" s="19">
        <v>5.4654472147589311E-2</v>
      </c>
      <c r="H12" s="20">
        <v>8764.3610000000008</v>
      </c>
      <c r="I12" s="21">
        <v>6.4905298001434367E-2</v>
      </c>
      <c r="J12" s="20">
        <v>8764.3610000000008</v>
      </c>
      <c r="K12" s="21">
        <v>2.9370204452974009E-2</v>
      </c>
      <c r="L12" s="20">
        <v>931435.91373999999</v>
      </c>
      <c r="M12" s="22">
        <v>5.712766959480315E-2</v>
      </c>
      <c r="N12" s="18">
        <v>10555.816999999999</v>
      </c>
      <c r="O12" s="19">
        <v>5.3552235367780067E-2</v>
      </c>
      <c r="P12" s="18">
        <v>10555.816999999999</v>
      </c>
      <c r="Q12" s="19">
        <v>4.359744265633584E-2</v>
      </c>
      <c r="R12" s="18">
        <v>932298.39301</v>
      </c>
      <c r="S12" s="23">
        <v>5.7170080380548813E-2</v>
      </c>
      <c r="T12" s="20">
        <v>10399.269</v>
      </c>
      <c r="U12" s="21">
        <v>4.3704570926943902E-2</v>
      </c>
      <c r="V12" s="20">
        <v>10399.269</v>
      </c>
      <c r="W12" s="21">
        <v>3.4922872474417221E-2</v>
      </c>
      <c r="X12" s="20">
        <v>888251.74615000014</v>
      </c>
      <c r="Y12" s="22">
        <v>5.4334609177048881E-2</v>
      </c>
    </row>
    <row r="13" spans="1:25" ht="15" x14ac:dyDescent="0.25">
      <c r="A13" s="17" t="s">
        <v>19</v>
      </c>
      <c r="B13" s="18">
        <v>-24285.810920007018</v>
      </c>
      <c r="C13" s="19">
        <v>-4.7761543554087931</v>
      </c>
      <c r="D13" s="18">
        <v>-17167.827000007001</v>
      </c>
      <c r="E13" s="19">
        <v>7.6358709469310157E-2</v>
      </c>
      <c r="F13" s="18">
        <v>769260.34328999894</v>
      </c>
      <c r="G13" s="19">
        <v>4.5383518104005115E-2</v>
      </c>
      <c r="H13" s="20">
        <v>12290.054540000991</v>
      </c>
      <c r="I13" s="21">
        <v>9.1015152430695814E-2</v>
      </c>
      <c r="J13" s="20">
        <v>-12738.045559999</v>
      </c>
      <c r="K13" s="21">
        <v>-4.2686398064669909E-2</v>
      </c>
      <c r="L13" s="20">
        <v>692876.27299000206</v>
      </c>
      <c r="M13" s="22">
        <v>4.2496114020894905E-2</v>
      </c>
      <c r="N13" s="18">
        <v>10931.357209998016</v>
      </c>
      <c r="O13" s="19">
        <v>5.5457442488733313E-2</v>
      </c>
      <c r="P13" s="18">
        <v>56238.872029997998</v>
      </c>
      <c r="Q13" s="19">
        <v>0.23227676250780468</v>
      </c>
      <c r="R13" s="18">
        <v>732338.12614000018</v>
      </c>
      <c r="S13" s="23">
        <v>4.4908185888844737E-2</v>
      </c>
      <c r="T13" s="20">
        <v>38415.41957000499</v>
      </c>
      <c r="U13" s="21">
        <v>0.16144686989879692</v>
      </c>
      <c r="V13" s="20">
        <v>42213.463980004999</v>
      </c>
      <c r="W13" s="21">
        <v>0.14176144681680217</v>
      </c>
      <c r="X13" s="20">
        <v>707143.59417000704</v>
      </c>
      <c r="Y13" s="22">
        <v>4.3256172574742749E-2</v>
      </c>
    </row>
    <row r="14" spans="1:25" ht="15" x14ac:dyDescent="0.25">
      <c r="A14" s="17" t="s">
        <v>20</v>
      </c>
      <c r="B14" s="18" vm="135">
        <v>-2631.2107200330001</v>
      </c>
      <c r="C14" s="19">
        <v>-0.51746546911188285</v>
      </c>
      <c r="D14" s="18" vm="136">
        <v>-5367.5870000329996</v>
      </c>
      <c r="E14" s="19">
        <v>2.3873843573015897E-2</v>
      </c>
      <c r="F14" s="18" vm="137">
        <v>16959.683920001007</v>
      </c>
      <c r="G14" s="19">
        <v>1.0005586911314486E-3</v>
      </c>
      <c r="H14" s="20" vm="138">
        <v>-438.17121998399989</v>
      </c>
      <c r="I14" s="21">
        <v>-3.2449180959928012E-3</v>
      </c>
      <c r="J14" s="20" vm="139">
        <v>2085.396000016</v>
      </c>
      <c r="K14" s="21">
        <v>6.9883596631727177E-3</v>
      </c>
      <c r="L14" s="20" vm="140">
        <v>15489.704379996996</v>
      </c>
      <c r="M14" s="22">
        <v>9.5002855364309156E-4</v>
      </c>
      <c r="N14" s="18" vm="141">
        <v>806.51609002400005</v>
      </c>
      <c r="O14" s="19">
        <v>4.0916529228260546E-3</v>
      </c>
      <c r="P14" s="18" vm="142">
        <v>514.11900002400012</v>
      </c>
      <c r="Q14" s="19">
        <v>2.1234049076522517E-3</v>
      </c>
      <c r="R14" s="18" vm="143">
        <v>10008.302549977998</v>
      </c>
      <c r="S14" s="23">
        <v>6.1372567575471138E-4</v>
      </c>
      <c r="T14" s="20" vm="144">
        <v>18.40154998200012</v>
      </c>
      <c r="U14" s="21">
        <v>7.7335421014114309E-5</v>
      </c>
      <c r="V14" s="20" vm="145">
        <v>600.97299998200003</v>
      </c>
      <c r="W14" s="21">
        <v>2.0181902630790039E-3</v>
      </c>
      <c r="X14" s="20" vm="146">
        <v>10590.971109982998</v>
      </c>
      <c r="Y14" s="22">
        <v>6.4785268203589182E-4</v>
      </c>
    </row>
    <row r="15" spans="1:25" ht="15" x14ac:dyDescent="0.25">
      <c r="A15" s="17" t="s">
        <v>21</v>
      </c>
      <c r="B15" s="18" vm="147">
        <v>5857.4956299849991</v>
      </c>
      <c r="C15" s="19">
        <v>1.1519608448360901</v>
      </c>
      <c r="D15" s="18" vm="148">
        <v>757.54499998499978</v>
      </c>
      <c r="E15" s="19">
        <v>-3.3693931424029133E-3</v>
      </c>
      <c r="F15" s="18" vm="149">
        <v>21090.306550001987</v>
      </c>
      <c r="G15" s="19">
        <v>1.2442501650838404E-3</v>
      </c>
      <c r="H15" s="20" vm="150">
        <v>-4.4993399978920934E-4</v>
      </c>
      <c r="I15" s="21">
        <v>-3.3320284658854123E-9</v>
      </c>
      <c r="J15" s="20" vm="151">
        <v>3239.2830000660001</v>
      </c>
      <c r="K15" s="21">
        <v>1.0855144373101637E-2</v>
      </c>
      <c r="L15" s="20" vm="152">
        <v>25913.283180008049</v>
      </c>
      <c r="M15" s="22">
        <v>1.5893369128101899E-3</v>
      </c>
      <c r="N15" s="18" vm="153">
        <v>140.10962001000007</v>
      </c>
      <c r="O15" s="19">
        <v>7.1081029048398168E-4</v>
      </c>
      <c r="P15" s="18" vm="154">
        <v>2740.6340000100008</v>
      </c>
      <c r="Q15" s="19">
        <v>1.1319316511212759E-2</v>
      </c>
      <c r="R15" s="18" vm="155">
        <v>86301.547499990964</v>
      </c>
      <c r="S15" s="23">
        <v>5.2921537187368218E-3</v>
      </c>
      <c r="T15" s="20" vm="156">
        <v>-7.0999499894242035E-4</v>
      </c>
      <c r="U15" s="21">
        <v>-2.9838661533858264E-9</v>
      </c>
      <c r="V15" s="20" vm="157">
        <v>-1478.4419999949992</v>
      </c>
      <c r="W15" s="21">
        <v>-4.9649106515705773E-3</v>
      </c>
      <c r="X15" s="20" vm="158">
        <v>143485.970660005</v>
      </c>
      <c r="Y15" s="22">
        <v>8.7770771878497508E-3</v>
      </c>
    </row>
    <row r="16" spans="1:25" ht="15" x14ac:dyDescent="0.25">
      <c r="A16" s="17" t="s">
        <v>22</v>
      </c>
      <c r="B16" s="18">
        <v>7491.9410000000007</v>
      </c>
      <c r="C16" s="19">
        <v>1.4733980576344441</v>
      </c>
      <c r="D16" s="18">
        <v>7491.9410000000007</v>
      </c>
      <c r="E16" s="19">
        <v>-3.332250180410018E-2</v>
      </c>
      <c r="F16" s="18">
        <v>2205406.5380000002</v>
      </c>
      <c r="G16" s="19">
        <v>0.13011083752991834</v>
      </c>
      <c r="H16" s="20">
        <v>11312.654809999998</v>
      </c>
      <c r="I16" s="21">
        <v>8.3776926992214229E-2</v>
      </c>
      <c r="J16" s="20">
        <v>11312.654809999998</v>
      </c>
      <c r="K16" s="21">
        <v>3.7909778553806693E-2</v>
      </c>
      <c r="L16" s="20">
        <v>2067803.0285999998</v>
      </c>
      <c r="M16" s="22">
        <v>0.12682436489985763</v>
      </c>
      <c r="N16" s="18">
        <v>21300.787219999998</v>
      </c>
      <c r="O16" s="19">
        <v>0.10806409117593092</v>
      </c>
      <c r="P16" s="18">
        <v>21300.787219999998</v>
      </c>
      <c r="Q16" s="19">
        <v>8.7976122488554062E-2</v>
      </c>
      <c r="R16" s="18">
        <v>2019243.5656300001</v>
      </c>
      <c r="S16" s="23">
        <v>0.12382335722178474</v>
      </c>
      <c r="T16" s="20">
        <v>10315.58733</v>
      </c>
      <c r="U16" s="21">
        <v>4.3352885488111607E-2</v>
      </c>
      <c r="V16" s="20">
        <v>10315.58733</v>
      </c>
      <c r="W16" s="21">
        <v>3.4641852309455989E-2</v>
      </c>
      <c r="X16" s="20">
        <v>2061642.96291</v>
      </c>
      <c r="Y16" s="22">
        <v>0.12611127998099225</v>
      </c>
    </row>
    <row r="17" spans="1:26" ht="15" x14ac:dyDescent="0.25">
      <c r="A17" s="17" t="s">
        <v>23</v>
      </c>
      <c r="B17" s="18" vm="159">
        <v>1240.4870000000001</v>
      </c>
      <c r="C17" s="19">
        <v>0.24395962759460846</v>
      </c>
      <c r="D17" s="18" vm="160">
        <v>1240.4870000000001</v>
      </c>
      <c r="E17" s="19">
        <v>-5.5174126832369368E-3</v>
      </c>
      <c r="F17" s="18" vm="161">
        <v>209110.30525</v>
      </c>
      <c r="G17" s="19">
        <v>1.233673541971443E-2</v>
      </c>
      <c r="H17" s="20" vm="162">
        <v>1860.77</v>
      </c>
      <c r="I17" s="21">
        <v>1.3780106885388338E-2</v>
      </c>
      <c r="J17" s="20" vm="163">
        <v>1860.77</v>
      </c>
      <c r="K17" s="21">
        <v>6.2356166456357109E-3</v>
      </c>
      <c r="L17" s="20" vm="164">
        <v>205532.79454</v>
      </c>
      <c r="M17" s="22">
        <v>1.2605923181801666E-2</v>
      </c>
      <c r="N17" s="18" vm="165">
        <v>2424.9259999999999</v>
      </c>
      <c r="O17" s="19">
        <v>1.230224130462374E-2</v>
      </c>
      <c r="P17" s="18" vm="166">
        <v>2424.9259999999999</v>
      </c>
      <c r="Q17" s="19">
        <v>1.0015385093437849E-2</v>
      </c>
      <c r="R17" s="18" vm="167">
        <v>201039.45400999999</v>
      </c>
      <c r="S17" s="23">
        <v>1.2328072033145792E-2</v>
      </c>
      <c r="T17" s="20" vm="168">
        <v>2192.9949999999999</v>
      </c>
      <c r="U17" s="21">
        <v>9.2164079532833839E-3</v>
      </c>
      <c r="V17" s="20" vm="169">
        <v>2192.9949999999999</v>
      </c>
      <c r="W17" s="21">
        <v>7.3645257875370462E-3</v>
      </c>
      <c r="X17" s="20" vm="170">
        <v>199153.53202999997</v>
      </c>
      <c r="Y17" s="22">
        <v>1.2182277576127153E-2</v>
      </c>
    </row>
    <row r="18" spans="1:26" ht="15" x14ac:dyDescent="0.25">
      <c r="A18" s="17" t="s">
        <v>24</v>
      </c>
      <c r="B18" s="18">
        <v>-62304.141999999978</v>
      </c>
      <c r="C18" s="19">
        <v>-12.253006504640192</v>
      </c>
      <c r="D18" s="18">
        <v>-62304.141999999978</v>
      </c>
      <c r="E18" s="19">
        <v>0.2771150872915194</v>
      </c>
      <c r="F18" s="18">
        <v>-136795.27493999997</v>
      </c>
      <c r="G18" s="19">
        <v>-8.0704158103746607E-3</v>
      </c>
      <c r="H18" s="20">
        <v>43704.404000000002</v>
      </c>
      <c r="I18" s="21">
        <v>0.32365706588250759</v>
      </c>
      <c r="J18" s="20">
        <v>43704.404000000002</v>
      </c>
      <c r="K18" s="21">
        <v>0.14645760038585529</v>
      </c>
      <c r="L18" s="20">
        <v>-41191.736010000139</v>
      </c>
      <c r="M18" s="24">
        <v>-2.5264087953908434E-3</v>
      </c>
      <c r="N18" s="18">
        <v>-9013.6640000000043</v>
      </c>
      <c r="O18" s="19">
        <v>-4.5728516897752793E-2</v>
      </c>
      <c r="P18" s="18">
        <v>-9013.6640000000043</v>
      </c>
      <c r="Q18" s="19">
        <v>-3.7228070490752059E-2</v>
      </c>
      <c r="R18" s="18">
        <v>-39210.415219999988</v>
      </c>
      <c r="S18" s="25">
        <v>-2.4044475531537781E-3</v>
      </c>
      <c r="T18" s="20">
        <v>110854.444</v>
      </c>
      <c r="U18" s="21">
        <v>0.46588331452575471</v>
      </c>
      <c r="V18" s="20">
        <v>110854.444</v>
      </c>
      <c r="W18" s="21">
        <v>0.37227189824923518</v>
      </c>
      <c r="X18" s="20">
        <v>37952.73397999999</v>
      </c>
      <c r="Y18" s="24">
        <v>2.3215794136537109E-3</v>
      </c>
    </row>
    <row r="19" spans="1:26" ht="15" x14ac:dyDescent="0.25">
      <c r="A19" s="17" t="s" vm="61">
        <v>25</v>
      </c>
      <c r="B19" s="18">
        <v>1399.2020500000101</v>
      </c>
      <c r="C19" s="19">
        <v>0.27517322716611714</v>
      </c>
      <c r="D19" s="18">
        <v>2794.5309999999999</v>
      </c>
      <c r="E19" s="19">
        <v>-1.2429457771906356E-2</v>
      </c>
      <c r="F19" s="18">
        <v>880231.43601000018</v>
      </c>
      <c r="G19" s="19">
        <v>5.1930402574794504E-2</v>
      </c>
      <c r="H19" s="20">
        <v>-10198.302250000019</v>
      </c>
      <c r="I19" s="21">
        <v>-7.5524484516891741E-2</v>
      </c>
      <c r="J19" s="20">
        <v>-32469.157999999999</v>
      </c>
      <c r="K19" s="21">
        <v>-0.10880722609165877</v>
      </c>
      <c r="L19" s="20">
        <v>872970.53334100009</v>
      </c>
      <c r="M19" s="24">
        <v>5.3541818024234585E-2</v>
      </c>
      <c r="N19" s="18">
        <v>39259.218730000051</v>
      </c>
      <c r="O19" s="19">
        <v>0.199171596266222</v>
      </c>
      <c r="P19" s="18">
        <v>20407.292000000001</v>
      </c>
      <c r="Q19" s="19">
        <v>8.42858248434111E-2</v>
      </c>
      <c r="R19" s="18">
        <v>903151.06675099989</v>
      </c>
      <c r="S19" s="25">
        <v>5.5382718096543194E-2</v>
      </c>
      <c r="T19" s="20">
        <v>6878.4465799999425</v>
      </c>
      <c r="U19" s="21">
        <v>2.8907758460984343E-2</v>
      </c>
      <c r="V19" s="20">
        <v>17131.063999999998</v>
      </c>
      <c r="W19" s="21">
        <v>5.7529617074342412E-2</v>
      </c>
      <c r="X19" s="20">
        <v>891816.63754100003</v>
      </c>
      <c r="Y19" s="24">
        <v>5.4552674586239636E-2</v>
      </c>
    </row>
    <row r="20" spans="1:26" ht="15" x14ac:dyDescent="0.25">
      <c r="A20" s="17" t="s" vm="62">
        <v>26</v>
      </c>
      <c r="B20" s="18" vm="171">
        <v>41012.315000000002</v>
      </c>
      <c r="C20" s="19">
        <v>8.065662190891782</v>
      </c>
      <c r="D20" s="18" vm="172">
        <v>41012.315000000002</v>
      </c>
      <c r="E20" s="19">
        <v>-0.18241373504914479</v>
      </c>
      <c r="F20" s="18" vm="173">
        <v>1203767.62897</v>
      </c>
      <c r="G20" s="19">
        <v>7.1017842605439252E-2</v>
      </c>
      <c r="H20" s="20" vm="174">
        <v>4209.9781899999998</v>
      </c>
      <c r="I20" s="21">
        <v>3.1177388631240685E-2</v>
      </c>
      <c r="J20" s="20" vm="175">
        <v>4209.9781899999998</v>
      </c>
      <c r="K20" s="21">
        <v>1.4108035963244947E-2</v>
      </c>
      <c r="L20" s="20" vm="176">
        <v>1207153.43328</v>
      </c>
      <c r="M20" s="24">
        <v>7.4038225785979336E-2</v>
      </c>
      <c r="N20" s="18" vm="177">
        <v>15105.979810000001</v>
      </c>
      <c r="O20" s="19">
        <v>7.6636321588945094E-2</v>
      </c>
      <c r="P20" s="18" vm="178">
        <v>15105.979810000001</v>
      </c>
      <c r="Q20" s="19">
        <v>6.2390442022085268E-2</v>
      </c>
      <c r="R20" s="18" vm="179">
        <v>1207496.3682500001</v>
      </c>
      <c r="S20" s="25">
        <v>7.4045675665272565E-2</v>
      </c>
      <c r="T20" s="20" vm="180">
        <v>-18506.357</v>
      </c>
      <c r="U20" s="21">
        <v>-7.7775889065456891E-2</v>
      </c>
      <c r="V20" s="20" vm="181">
        <v>-18506.357</v>
      </c>
      <c r="W20" s="21">
        <v>-6.214813228478256E-2</v>
      </c>
      <c r="X20" s="20" vm="182">
        <v>1176671.1947300001</v>
      </c>
      <c r="Y20" s="24">
        <v>7.197730797902549E-2</v>
      </c>
    </row>
    <row r="21" spans="1:26" ht="15" x14ac:dyDescent="0.25">
      <c r="A21" s="17" t="s">
        <v>27</v>
      </c>
      <c r="B21" s="18">
        <v>-87.840999999999994</v>
      </c>
      <c r="C21" s="19">
        <v>-1.7275197279405588E-2</v>
      </c>
      <c r="D21" s="18">
        <v>-87.840999999999994</v>
      </c>
      <c r="E21" s="19">
        <v>3.9069740151103212E-4</v>
      </c>
      <c r="F21" s="18">
        <v>92653.448039000024</v>
      </c>
      <c r="G21" s="19">
        <v>5.4662111119528484E-3</v>
      </c>
      <c r="H21" s="20">
        <v>-1539.1504399999999</v>
      </c>
      <c r="I21" s="21">
        <v>-1.1398323046852909E-2</v>
      </c>
      <c r="J21" s="20">
        <v>-1539.1504399999999</v>
      </c>
      <c r="K21" s="21">
        <v>-5.1578390149247498E-3</v>
      </c>
      <c r="L21" s="20">
        <v>59068.501001000011</v>
      </c>
      <c r="M21" s="24">
        <v>3.6228427086260786E-3</v>
      </c>
      <c r="N21" s="18">
        <v>-1286.91103</v>
      </c>
      <c r="O21" s="19">
        <v>-6.5288136745788863E-3</v>
      </c>
      <c r="P21" s="18">
        <v>-1286.91103</v>
      </c>
      <c r="Q21" s="19">
        <v>-5.3151764410306751E-3</v>
      </c>
      <c r="R21" s="18">
        <v>86981.852740999995</v>
      </c>
      <c r="S21" s="25">
        <v>5.3338711619968339E-3</v>
      </c>
      <c r="T21" s="20">
        <v>-3017.87698</v>
      </c>
      <c r="U21" s="21">
        <v>-1.2683104795269866E-2</v>
      </c>
      <c r="V21" s="20">
        <v>-3017.87698</v>
      </c>
      <c r="W21" s="21">
        <v>-1.0134648206140198E-2</v>
      </c>
      <c r="X21" s="20">
        <v>-48111.822204999982</v>
      </c>
      <c r="Y21" s="24">
        <v>-2.9430136981266159E-3</v>
      </c>
    </row>
    <row r="22" spans="1:26" ht="15" x14ac:dyDescent="0.25">
      <c r="A22" s="17" t="s">
        <v>28</v>
      </c>
      <c r="B22" s="18">
        <v>-12.001999999999953</v>
      </c>
      <c r="C22" s="19">
        <v>-2.3603660904068188E-3</v>
      </c>
      <c r="D22" s="18">
        <v>-12.001999999999953</v>
      </c>
      <c r="E22" s="19">
        <v>5.3382249893960578E-5</v>
      </c>
      <c r="F22" s="18">
        <v>0.32697000000098342</v>
      </c>
      <c r="G22" s="19">
        <v>1.9290021959336982E-8</v>
      </c>
      <c r="H22" s="20">
        <v>1.9000000000005457E-2</v>
      </c>
      <c r="I22" s="21">
        <v>1.4070628332488892E-7</v>
      </c>
      <c r="J22" s="20">
        <v>1.9000000000005457E-2</v>
      </c>
      <c r="K22" s="21">
        <v>6.3670800941068762E-8</v>
      </c>
      <c r="L22" s="20">
        <v>0.34618999999975131</v>
      </c>
      <c r="M22" s="22">
        <v>2.1232838078574707E-8</v>
      </c>
      <c r="N22" s="18">
        <v>0</v>
      </c>
      <c r="O22" s="19">
        <v>0</v>
      </c>
      <c r="P22" s="18">
        <v>0</v>
      </c>
      <c r="Q22" s="19">
        <v>0</v>
      </c>
      <c r="R22" s="18">
        <v>0.34619000000020606</v>
      </c>
      <c r="S22" s="23">
        <v>2.1228943732333221E-8</v>
      </c>
      <c r="T22" s="20">
        <v>-0.32699999999999818</v>
      </c>
      <c r="U22" s="21">
        <v>-1.3742691619103781E-6</v>
      </c>
      <c r="V22" s="20">
        <v>-0.32699999999999818</v>
      </c>
      <c r="W22" s="21">
        <v>-1.0981328879110992E-6</v>
      </c>
      <c r="X22" s="20">
        <v>1.9219999999222637E-2</v>
      </c>
      <c r="Y22" s="22">
        <v>1.1756928065349251E-9</v>
      </c>
    </row>
    <row r="23" spans="1:26" ht="15" x14ac:dyDescent="0.25">
      <c r="A23" s="26" t="s">
        <v>29</v>
      </c>
      <c r="B23" s="27">
        <v>5084.8044499450334</v>
      </c>
      <c r="C23" s="28">
        <v>0.99999999999999734</v>
      </c>
      <c r="D23" s="27">
        <v>-224831.28800005495</v>
      </c>
      <c r="E23" s="28">
        <v>1</v>
      </c>
      <c r="F23" s="27">
        <v>16950213.985771</v>
      </c>
      <c r="G23" s="28">
        <v>1</v>
      </c>
      <c r="H23" s="29">
        <v>135033.06001008293</v>
      </c>
      <c r="I23" s="30">
        <v>1</v>
      </c>
      <c r="J23" s="29">
        <v>298409.94175008294</v>
      </c>
      <c r="K23" s="30">
        <v>1.0000000000000002</v>
      </c>
      <c r="L23" s="31">
        <v>16304461.924432004</v>
      </c>
      <c r="M23" s="30">
        <v>1</v>
      </c>
      <c r="N23" s="27">
        <v>197112.53746003198</v>
      </c>
      <c r="O23" s="28">
        <v>1</v>
      </c>
      <c r="P23" s="27">
        <v>242120.09597003201</v>
      </c>
      <c r="Q23" s="28">
        <v>1</v>
      </c>
      <c r="R23" s="32">
        <v>16307452.898512967</v>
      </c>
      <c r="S23" s="28">
        <v>0.99999999999999989</v>
      </c>
      <c r="T23" s="29">
        <v>237944.65382999202</v>
      </c>
      <c r="U23" s="30">
        <v>1.0000000000000002</v>
      </c>
      <c r="V23" s="29">
        <v>297778.16837999201</v>
      </c>
      <c r="W23" s="30">
        <v>1</v>
      </c>
      <c r="X23" s="31">
        <v>16347807.771205995</v>
      </c>
      <c r="Y23" s="30">
        <v>1</v>
      </c>
    </row>
    <row r="24" spans="1:26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6" ht="15" x14ac:dyDescent="0.25">
      <c r="A25" s="33" t="s">
        <v>30</v>
      </c>
      <c r="B25" s="11">
        <v>4314.814060000137</v>
      </c>
      <c r="C25" s="34">
        <v>0.8485703044188404</v>
      </c>
      <c r="D25" s="11">
        <v>-213918.12899999999</v>
      </c>
      <c r="E25" s="34">
        <v>0.95146067481474228</v>
      </c>
      <c r="F25" s="35">
        <v>15229427.414640987</v>
      </c>
      <c r="G25" s="34">
        <v>0.89847995001275249</v>
      </c>
      <c r="H25" s="13">
        <v>152414.81563000011</v>
      </c>
      <c r="I25" s="36">
        <v>1.1287222226810185</v>
      </c>
      <c r="J25" s="13">
        <v>306559.96275000001</v>
      </c>
      <c r="K25" s="36">
        <v>1.0273114928816369</v>
      </c>
      <c r="L25" s="37">
        <v>14455690.793791</v>
      </c>
      <c r="M25" s="36">
        <v>0.88660949749769735</v>
      </c>
      <c r="N25" s="11">
        <v>138326.43821999969</v>
      </c>
      <c r="O25" s="34">
        <v>0.70176377414880464</v>
      </c>
      <c r="P25" s="11">
        <v>151595.11197</v>
      </c>
      <c r="Q25" s="34">
        <v>0.62611536379352595</v>
      </c>
      <c r="R25" s="35">
        <v>14355054.495671997</v>
      </c>
      <c r="S25" s="34">
        <v>0.88027569878684109</v>
      </c>
      <c r="T25" s="13">
        <v>277191.3430400003</v>
      </c>
      <c r="U25" s="36">
        <v>1.1649404118911177</v>
      </c>
      <c r="V25" s="13">
        <v>372128.05838</v>
      </c>
      <c r="W25" s="36">
        <v>1.2496821389039199</v>
      </c>
      <c r="X25" s="37">
        <v>14562510.407725006</v>
      </c>
      <c r="Y25" s="36">
        <v>0.89079285807204689</v>
      </c>
    </row>
    <row r="26" spans="1:26" ht="15" x14ac:dyDescent="0.25">
      <c r="A26" s="38" t="s">
        <v>31</v>
      </c>
      <c r="B26" s="18">
        <v>769.9903899449904</v>
      </c>
      <c r="C26" s="25">
        <v>0.1514296955811768</v>
      </c>
      <c r="D26" s="18">
        <v>-10913.159000054999</v>
      </c>
      <c r="E26" s="25">
        <v>4.853932518525772E-2</v>
      </c>
      <c r="F26" s="39">
        <v>1720786.5711300022</v>
      </c>
      <c r="G26" s="25">
        <v>0.10152004998724681</v>
      </c>
      <c r="H26" s="20">
        <v>-17381.755619916952</v>
      </c>
      <c r="I26" s="24">
        <v>-0.12872222268101649</v>
      </c>
      <c r="J26" s="20">
        <v>-8150.0209999170074</v>
      </c>
      <c r="K26" s="24">
        <v>-2.7311492881636687E-2</v>
      </c>
      <c r="L26" s="40">
        <v>1848771.1306410073</v>
      </c>
      <c r="M26" s="24">
        <v>0.11339050250230276</v>
      </c>
      <c r="N26" s="18">
        <v>58786.099240031937</v>
      </c>
      <c r="O26" s="25">
        <v>0.29823622585119347</v>
      </c>
      <c r="P26" s="18">
        <v>90524.984000031967</v>
      </c>
      <c r="Q26" s="25">
        <v>0.373884636206474</v>
      </c>
      <c r="R26" s="39">
        <v>1952398.4028409687</v>
      </c>
      <c r="S26" s="25">
        <v>0.11972430121315895</v>
      </c>
      <c r="T26" s="20">
        <v>-39246.689210007986</v>
      </c>
      <c r="U26" s="24">
        <v>-0.16494041189111638</v>
      </c>
      <c r="V26" s="20">
        <v>-74349.890000008003</v>
      </c>
      <c r="W26" s="24">
        <v>-0.24968213890391983</v>
      </c>
      <c r="X26" s="40">
        <v>1785297.3634809949</v>
      </c>
      <c r="Y26" s="24">
        <v>0.10920714192795354</v>
      </c>
    </row>
    <row r="27" spans="1:26" ht="15" x14ac:dyDescent="0.25">
      <c r="A27" s="26" t="s">
        <v>29</v>
      </c>
      <c r="B27" s="27">
        <v>5084.8044499451271</v>
      </c>
      <c r="C27" s="28">
        <v>1.0000000000000173</v>
      </c>
      <c r="D27" s="27">
        <v>-224831.28800005498</v>
      </c>
      <c r="E27" s="28">
        <v>1</v>
      </c>
      <c r="F27" s="32">
        <v>16950213.985770989</v>
      </c>
      <c r="G27" s="28">
        <v>0.99999999999999933</v>
      </c>
      <c r="H27" s="29">
        <v>135033.06001008317</v>
      </c>
      <c r="I27" s="30">
        <v>1.000000000000002</v>
      </c>
      <c r="J27" s="29">
        <v>298409.941750083</v>
      </c>
      <c r="K27" s="30">
        <v>1.0000000000000002</v>
      </c>
      <c r="L27" s="31">
        <v>16304461.924432008</v>
      </c>
      <c r="M27" s="30">
        <v>1</v>
      </c>
      <c r="N27" s="27">
        <v>197112.53746003163</v>
      </c>
      <c r="O27" s="28">
        <v>0.99999999999999811</v>
      </c>
      <c r="P27" s="27">
        <v>242120.09597003198</v>
      </c>
      <c r="Q27" s="28">
        <v>1</v>
      </c>
      <c r="R27" s="32">
        <v>16307452.898512965</v>
      </c>
      <c r="S27" s="28">
        <v>1</v>
      </c>
      <c r="T27" s="29">
        <v>237944.65382999231</v>
      </c>
      <c r="U27" s="30">
        <v>1.0000000000000013</v>
      </c>
      <c r="V27" s="29">
        <v>297778.16837999201</v>
      </c>
      <c r="W27" s="30">
        <v>1</v>
      </c>
      <c r="X27" s="31">
        <v>16347807.771206001</v>
      </c>
      <c r="Y27" s="30">
        <v>1.0000000000000004</v>
      </c>
    </row>
    <row r="28" spans="1:26" ht="15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</row>
    <row r="29" spans="1:26" ht="15" x14ac:dyDescent="0.25">
      <c r="A29" s="33" t="s">
        <v>32</v>
      </c>
      <c r="B29" s="11">
        <v>-22309.180240055022</v>
      </c>
      <c r="C29" s="34">
        <v>-4.3874214750375451</v>
      </c>
      <c r="D29" s="11">
        <v>-284286.88200005487</v>
      </c>
      <c r="E29" s="34">
        <v>1.264445373812854</v>
      </c>
      <c r="F29" s="35">
        <v>5736686.886141004</v>
      </c>
      <c r="G29" s="34">
        <v>0.33844333121438536</v>
      </c>
      <c r="H29" s="13">
        <v>-40101.705549917097</v>
      </c>
      <c r="I29" s="36">
        <v>-0.29697694436401512</v>
      </c>
      <c r="J29" s="13">
        <v>210660.98675008296</v>
      </c>
      <c r="K29" s="36">
        <v>0.70594493438998973</v>
      </c>
      <c r="L29" s="37">
        <v>5384413.3647300061</v>
      </c>
      <c r="M29" s="36">
        <v>0.33024170866145169</v>
      </c>
      <c r="N29" s="11">
        <v>44926</v>
      </c>
      <c r="O29" s="34">
        <v>0.22789999999999999</v>
      </c>
      <c r="P29" s="11">
        <v>115321</v>
      </c>
      <c r="Q29" s="34">
        <v>0.4763</v>
      </c>
      <c r="R29" s="35">
        <v>5343197.4517909689</v>
      </c>
      <c r="S29" s="34">
        <v>0.32765371054839582</v>
      </c>
      <c r="T29" s="13">
        <f>24541.6259399904+86288.91697</f>
        <v>110830.54290999041</v>
      </c>
      <c r="U29" s="36">
        <f>T29/T31</f>
        <v>0.46578286641891536</v>
      </c>
      <c r="V29" s="13">
        <f>96276.92308999+86288.91697</f>
        <v>182565.84005999001</v>
      </c>
      <c r="W29" s="36">
        <f>V29/V31</f>
        <v>0.61309343479814615</v>
      </c>
      <c r="X29" s="37">
        <v>5585369.0701099886</v>
      </c>
      <c r="Y29" s="36">
        <v>0.34165859718192354</v>
      </c>
      <c r="Z29" s="43"/>
    </row>
    <row r="30" spans="1:26" ht="15" x14ac:dyDescent="0.25">
      <c r="A30" s="38" t="s">
        <v>33</v>
      </c>
      <c r="B30" s="18">
        <v>27393.98468999999</v>
      </c>
      <c r="C30" s="25">
        <v>5.3874214750375451</v>
      </c>
      <c r="D30" s="18">
        <v>59455.59399999999</v>
      </c>
      <c r="E30" s="25">
        <v>-0.26444537381285416</v>
      </c>
      <c r="F30" s="39">
        <v>11213527.099630002</v>
      </c>
      <c r="G30" s="25">
        <v>0.66155666878561459</v>
      </c>
      <c r="H30" s="20">
        <v>175134.76555999997</v>
      </c>
      <c r="I30" s="24">
        <v>1.2969769443640151</v>
      </c>
      <c r="J30" s="20">
        <v>87748.955000000002</v>
      </c>
      <c r="K30" s="24">
        <v>0.29405506561001032</v>
      </c>
      <c r="L30" s="40">
        <v>10920048.559701998</v>
      </c>
      <c r="M30" s="24">
        <v>0.66975829133854825</v>
      </c>
      <c r="N30" s="18">
        <v>152187</v>
      </c>
      <c r="O30" s="25">
        <v>0.77210000000000001</v>
      </c>
      <c r="P30" s="18">
        <v>126799</v>
      </c>
      <c r="Q30" s="25">
        <v>0.52370000000000005</v>
      </c>
      <c r="R30" s="39">
        <v>10964255.446722006</v>
      </c>
      <c r="S30" s="25">
        <v>0.67234628945160424</v>
      </c>
      <c r="T30" s="20">
        <f>213403.027890002-86288.91697</f>
        <v>127114.110920002</v>
      </c>
      <c r="U30" s="24">
        <f>T30/T31</f>
        <v>0.53421713358108469</v>
      </c>
      <c r="V30" s="20">
        <f>201501.245290002-86288.91697</f>
        <v>115212.32832000199</v>
      </c>
      <c r="W30" s="24">
        <f>V30/V31</f>
        <v>0.38690656520185385</v>
      </c>
      <c r="X30" s="40">
        <v>10762438.701096006</v>
      </c>
      <c r="Y30" s="24">
        <v>0.6583414028180764</v>
      </c>
    </row>
    <row r="31" spans="1:26" ht="15" x14ac:dyDescent="0.25">
      <c r="A31" s="26" t="s">
        <v>29</v>
      </c>
      <c r="B31" s="27">
        <v>5084.8044499449679</v>
      </c>
      <c r="C31" s="28">
        <v>1</v>
      </c>
      <c r="D31" s="27">
        <v>-224831.28800005489</v>
      </c>
      <c r="E31" s="28">
        <v>0.99999999999999989</v>
      </c>
      <c r="F31" s="32">
        <v>16950213.985771008</v>
      </c>
      <c r="G31" s="28">
        <v>1</v>
      </c>
      <c r="H31" s="29">
        <v>135033.06001008287</v>
      </c>
      <c r="I31" s="30">
        <v>1</v>
      </c>
      <c r="J31" s="29">
        <v>298409.94175008294</v>
      </c>
      <c r="K31" s="30">
        <v>1</v>
      </c>
      <c r="L31" s="31">
        <v>16304461.924432004</v>
      </c>
      <c r="M31" s="30">
        <v>1</v>
      </c>
      <c r="N31" s="27">
        <v>197112.53746003169</v>
      </c>
      <c r="O31" s="28">
        <v>1</v>
      </c>
      <c r="P31" s="27">
        <v>242120.09597003198</v>
      </c>
      <c r="Q31" s="28">
        <v>1</v>
      </c>
      <c r="R31" s="32">
        <v>16307452.898512974</v>
      </c>
      <c r="S31" s="28">
        <v>1</v>
      </c>
      <c r="T31" s="29">
        <v>237944.6538299924</v>
      </c>
      <c r="U31" s="30">
        <v>1</v>
      </c>
      <c r="V31" s="29">
        <v>297778.16837999201</v>
      </c>
      <c r="W31" s="30">
        <v>1</v>
      </c>
      <c r="X31" s="31">
        <v>16347807.771205995</v>
      </c>
      <c r="Y31" s="30">
        <v>1</v>
      </c>
    </row>
    <row r="32" spans="1:26" ht="15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1:25" ht="18.75" x14ac:dyDescent="0.3">
      <c r="A33" s="41" t="s">
        <v>34</v>
      </c>
      <c r="B33" s="47" t="s">
        <v>5</v>
      </c>
      <c r="C33" s="48"/>
      <c r="D33" s="48"/>
      <c r="E33" s="48"/>
      <c r="F33" s="48"/>
      <c r="G33" s="49"/>
      <c r="H33" s="47" t="s">
        <v>35</v>
      </c>
      <c r="I33" s="48"/>
      <c r="J33" s="48"/>
      <c r="K33" s="48"/>
      <c r="L33" s="48"/>
      <c r="M33" s="49"/>
      <c r="N33" s="47" t="s">
        <v>36</v>
      </c>
      <c r="O33" s="48"/>
      <c r="P33" s="48"/>
      <c r="Q33" s="48"/>
      <c r="R33" s="48"/>
      <c r="S33" s="49"/>
      <c r="T33" s="47" t="s">
        <v>37</v>
      </c>
      <c r="U33" s="48"/>
      <c r="V33" s="48"/>
      <c r="W33" s="48"/>
      <c r="X33" s="48"/>
      <c r="Y33" s="49"/>
    </row>
    <row r="34" spans="1:25" ht="60" x14ac:dyDescent="0.3">
      <c r="A34" s="3">
        <v>2020</v>
      </c>
      <c r="B34" s="4" t="s">
        <v>9</v>
      </c>
      <c r="C34" s="4" t="s">
        <v>9</v>
      </c>
      <c r="D34" s="5" t="s">
        <v>10</v>
      </c>
      <c r="E34" s="5" t="s">
        <v>10</v>
      </c>
      <c r="F34" s="5" t="s">
        <v>11</v>
      </c>
      <c r="G34" s="5" t="s">
        <v>11</v>
      </c>
      <c r="H34" s="4" t="s">
        <v>9</v>
      </c>
      <c r="I34" s="4" t="s">
        <v>9</v>
      </c>
      <c r="J34" s="5" t="s">
        <v>10</v>
      </c>
      <c r="K34" s="5" t="s">
        <v>10</v>
      </c>
      <c r="L34" s="5" t="s">
        <v>11</v>
      </c>
      <c r="M34" s="5" t="s">
        <v>11</v>
      </c>
      <c r="N34" s="4" t="s">
        <v>9</v>
      </c>
      <c r="O34" s="4" t="s">
        <v>9</v>
      </c>
      <c r="P34" s="5" t="s">
        <v>10</v>
      </c>
      <c r="Q34" s="5" t="s">
        <v>10</v>
      </c>
      <c r="R34" s="5" t="s">
        <v>11</v>
      </c>
      <c r="S34" s="5" t="s">
        <v>11</v>
      </c>
      <c r="T34" s="4" t="s">
        <v>9</v>
      </c>
      <c r="U34" s="4" t="s">
        <v>9</v>
      </c>
      <c r="V34" s="5" t="s">
        <v>10</v>
      </c>
      <c r="W34" s="5" t="s">
        <v>10</v>
      </c>
      <c r="X34" s="5" t="s">
        <v>11</v>
      </c>
      <c r="Y34" s="5" t="s">
        <v>11</v>
      </c>
    </row>
    <row r="35" spans="1:25" x14ac:dyDescent="0.2">
      <c r="A35" s="6"/>
      <c r="B35" s="7" t="s">
        <v>12</v>
      </c>
      <c r="C35" s="8" t="s">
        <v>13</v>
      </c>
      <c r="D35" s="8" t="s">
        <v>12</v>
      </c>
      <c r="E35" s="8" t="s">
        <v>13</v>
      </c>
      <c r="F35" s="8" t="s">
        <v>12</v>
      </c>
      <c r="G35" s="9" t="s">
        <v>13</v>
      </c>
      <c r="H35" s="7" t="s">
        <v>12</v>
      </c>
      <c r="I35" s="8" t="s">
        <v>13</v>
      </c>
      <c r="J35" s="8" t="s">
        <v>12</v>
      </c>
      <c r="K35" s="42" t="s">
        <v>13</v>
      </c>
      <c r="L35" s="8" t="s">
        <v>12</v>
      </c>
      <c r="M35" s="9" t="s">
        <v>13</v>
      </c>
      <c r="N35" s="7" t="s">
        <v>12</v>
      </c>
      <c r="O35" s="8" t="s">
        <v>13</v>
      </c>
      <c r="P35" s="8" t="s">
        <v>12</v>
      </c>
      <c r="Q35" s="8" t="s">
        <v>13</v>
      </c>
      <c r="R35" s="8" t="s">
        <v>12</v>
      </c>
      <c r="S35" s="9" t="s">
        <v>13</v>
      </c>
      <c r="T35" s="7" t="s">
        <v>12</v>
      </c>
      <c r="U35" s="8" t="s">
        <v>13</v>
      </c>
      <c r="V35" s="8" t="s">
        <v>12</v>
      </c>
      <c r="W35" s="8" t="s">
        <v>13</v>
      </c>
      <c r="X35" s="8" t="s">
        <v>12</v>
      </c>
      <c r="Y35" s="9" t="s">
        <v>13</v>
      </c>
    </row>
    <row r="36" spans="1:25" ht="15" x14ac:dyDescent="0.25">
      <c r="A36" s="10" t="s">
        <v>14</v>
      </c>
      <c r="B36" s="11" vm="111">
        <v>-575.49099999999999</v>
      </c>
      <c r="C36" s="12">
        <v>-0.11317859037946292</v>
      </c>
      <c r="D36" s="11" vm="112">
        <v>-575.49099999999999</v>
      </c>
      <c r="E36" s="12">
        <v>2.5596570882957322E-3</v>
      </c>
      <c r="F36" s="11" vm="113">
        <v>473643.58715099999</v>
      </c>
      <c r="G36" s="12">
        <v>2.7943221693165883E-2</v>
      </c>
      <c r="H36" s="13" vm="183">
        <v>-9985.3242499999997</v>
      </c>
      <c r="I36" s="14">
        <v>-7.1263748476901437E-2</v>
      </c>
      <c r="J36" s="13" vm="184">
        <v>-9985.3242499999997</v>
      </c>
      <c r="K36" s="14">
        <v>-0.13570952635153641</v>
      </c>
      <c r="L36" s="13" vm="116">
        <v>457258.46178000007</v>
      </c>
      <c r="M36" s="15">
        <v>2.8044989396111546E-2</v>
      </c>
      <c r="N36" s="11" vm="185">
        <v>-11148.920310000001</v>
      </c>
      <c r="O36" s="12">
        <v>-3.3060246782384811E-2</v>
      </c>
      <c r="P36" s="11" vm="186">
        <v>-11148.920310000001</v>
      </c>
      <c r="Q36" s="12">
        <v>-3.5315060068771567E-2</v>
      </c>
      <c r="R36" s="11" vm="119">
        <v>275621.35411100008</v>
      </c>
      <c r="S36" s="16">
        <v>1.6901557577770669E-2</v>
      </c>
      <c r="T36" s="13" vm="187">
        <v>-19910.557259999998</v>
      </c>
      <c r="U36" s="14">
        <v>-3.4616517286264803E-2</v>
      </c>
      <c r="V36" s="13" vm="188">
        <v>-19910.557259999998</v>
      </c>
      <c r="W36" s="14">
        <v>-3.2455267138107362E-2</v>
      </c>
      <c r="X36" s="13" vm="122">
        <v>708195.32756000024</v>
      </c>
      <c r="Y36" s="15">
        <v>4.3320507402061038E-2</v>
      </c>
    </row>
    <row r="37" spans="1:25" ht="15" x14ac:dyDescent="0.25">
      <c r="A37" s="17" t="s">
        <v>15</v>
      </c>
      <c r="B37" s="18" vm="123">
        <v>-2390.7025999999823</v>
      </c>
      <c r="C37" s="19">
        <v>-0.47016608475982247</v>
      </c>
      <c r="D37" s="18" vm="124">
        <v>-63469.828000000001</v>
      </c>
      <c r="E37" s="19">
        <v>0.28229980161828933</v>
      </c>
      <c r="F37" s="18" vm="125">
        <v>2512877.0177899995</v>
      </c>
      <c r="G37" s="19">
        <v>0.14825045984076987</v>
      </c>
      <c r="H37" s="20" vm="189">
        <v>-4364.4218899999833</v>
      </c>
      <c r="I37" s="21">
        <v>-3.1148218728704942E-2</v>
      </c>
      <c r="J37" s="20" vm="190">
        <v>58497.466</v>
      </c>
      <c r="K37" s="21">
        <v>0.79503311108050456</v>
      </c>
      <c r="L37" s="20" vm="128">
        <v>2168068.85941</v>
      </c>
      <c r="M37" s="22">
        <v>0.13297395948781232</v>
      </c>
      <c r="N37" s="18" vm="191">
        <v>-705.91895000007571</v>
      </c>
      <c r="O37" s="19">
        <v>-2.0932838379364525E-3</v>
      </c>
      <c r="P37" s="18" vm="192">
        <v>31722.62</v>
      </c>
      <c r="Q37" s="19">
        <v>0.10048383158986039</v>
      </c>
      <c r="R37" s="18" vm="131">
        <v>2276715.8641999997</v>
      </c>
      <c r="S37" s="23">
        <v>0.13961198467773023</v>
      </c>
      <c r="T37" s="20" vm="193">
        <v>9452.1523600000219</v>
      </c>
      <c r="U37" s="21">
        <v>1.6433522743217761E-2</v>
      </c>
      <c r="V37" s="20" vm="194">
        <v>47965.773000000001</v>
      </c>
      <c r="W37" s="21">
        <v>7.8186760715547032E-2</v>
      </c>
      <c r="X37" s="20" vm="134">
        <v>2166300.0868299999</v>
      </c>
      <c r="Y37" s="22">
        <v>0.13251318569120843</v>
      </c>
    </row>
    <row r="38" spans="1:25" ht="15" x14ac:dyDescent="0.25">
      <c r="A38" s="17" t="s">
        <v>16</v>
      </c>
      <c r="B38" s="18">
        <v>41976.019</v>
      </c>
      <c r="C38" s="19">
        <v>8.2551884567465912</v>
      </c>
      <c r="D38" s="18">
        <v>41976.019</v>
      </c>
      <c r="E38" s="19">
        <v>-0.18670007797130855</v>
      </c>
      <c r="F38" s="18">
        <v>5257324.5570700001</v>
      </c>
      <c r="G38" s="19">
        <v>0.31016272487670687</v>
      </c>
      <c r="H38" s="20">
        <v>102556.7</v>
      </c>
      <c r="I38" s="21">
        <v>0.73193165193619403</v>
      </c>
      <c r="J38" s="20">
        <v>102556.7</v>
      </c>
      <c r="K38" s="21">
        <v>1.3938376794500804</v>
      </c>
      <c r="L38" s="20">
        <v>5156281.2743099993</v>
      </c>
      <c r="M38" s="21">
        <v>0.31624970503217803</v>
      </c>
      <c r="N38" s="18">
        <v>170308.201</v>
      </c>
      <c r="O38" s="19">
        <v>0.50502030668151709</v>
      </c>
      <c r="P38" s="18">
        <v>170308.201</v>
      </c>
      <c r="Q38" s="19">
        <v>0.53946428723907713</v>
      </c>
      <c r="R38" s="18">
        <v>5206799.4446599996</v>
      </c>
      <c r="S38" s="19">
        <v>0.31928955901720213</v>
      </c>
      <c r="T38" s="20">
        <v>235338.992</v>
      </c>
      <c r="U38" s="21">
        <v>0.40916063665714475</v>
      </c>
      <c r="V38" s="20">
        <v>235338.992</v>
      </c>
      <c r="W38" s="21">
        <v>0.38361507182511234</v>
      </c>
      <c r="X38" s="20">
        <v>5146617.0469799992</v>
      </c>
      <c r="Y38" s="21">
        <v>0.31482001250619845</v>
      </c>
    </row>
    <row r="39" spans="1:25" ht="15" x14ac:dyDescent="0.25">
      <c r="A39" s="17" t="s">
        <v>17</v>
      </c>
      <c r="B39" s="18">
        <v>-4442.3029899999965</v>
      </c>
      <c r="C39" s="19">
        <v>-0.87364283793608055</v>
      </c>
      <c r="D39" s="18">
        <v>-173956.25599999999</v>
      </c>
      <c r="E39" s="19">
        <v>0.77371907418845298</v>
      </c>
      <c r="F39" s="18">
        <v>2518279.0835199994</v>
      </c>
      <c r="G39" s="19">
        <v>0.14856916176008103</v>
      </c>
      <c r="H39" s="20">
        <v>11427.011379999967</v>
      </c>
      <c r="I39" s="21">
        <v>8.1552851408606797E-2</v>
      </c>
      <c r="J39" s="20">
        <v>-77114.967999999993</v>
      </c>
      <c r="K39" s="21">
        <v>-1.0480616873201576</v>
      </c>
      <c r="L39" s="20">
        <v>2485801.2536999998</v>
      </c>
      <c r="M39" s="22">
        <v>0.15246140996380025</v>
      </c>
      <c r="N39" s="18">
        <v>48069.004309999997</v>
      </c>
      <c r="O39" s="19">
        <v>0.14254054212287384</v>
      </c>
      <c r="P39" s="18">
        <v>6204.2169999999996</v>
      </c>
      <c r="Q39" s="19">
        <v>1.9652333135628423E-2</v>
      </c>
      <c r="R39" s="18">
        <v>2408667.6279900004</v>
      </c>
      <c r="S39" s="23">
        <v>0.14770348520887897</v>
      </c>
      <c r="T39" s="20">
        <v>62036.431440000015</v>
      </c>
      <c r="U39" s="21">
        <v>0.10785660960053622</v>
      </c>
      <c r="V39" s="20">
        <v>60765.285000000003</v>
      </c>
      <c r="W39" s="21">
        <v>9.9050645928441913E-2</v>
      </c>
      <c r="X39" s="20">
        <v>2258097.7695400002</v>
      </c>
      <c r="Y39" s="22">
        <v>0.13812847576525047</v>
      </c>
    </row>
    <row r="40" spans="1:25" ht="15" x14ac:dyDescent="0.25">
      <c r="A40" s="17" t="s">
        <v>18</v>
      </c>
      <c r="B40" s="18">
        <v>2836.848</v>
      </c>
      <c r="C40" s="19">
        <v>0.5579070007364122</v>
      </c>
      <c r="D40" s="18">
        <v>2836.848</v>
      </c>
      <c r="E40" s="19">
        <v>-1.2617674458188871E-2</v>
      </c>
      <c r="F40" s="18">
        <v>926404.998181</v>
      </c>
      <c r="G40" s="19">
        <v>5.4654472147589311E-2</v>
      </c>
      <c r="H40" s="20">
        <v>11601.209000000001</v>
      </c>
      <c r="I40" s="21">
        <v>8.2796073467916217E-2</v>
      </c>
      <c r="J40" s="20">
        <v>11601.209000000001</v>
      </c>
      <c r="K40" s="21">
        <v>0.15767085164962785</v>
      </c>
      <c r="L40" s="20">
        <v>931435.91373999999</v>
      </c>
      <c r="M40" s="22">
        <v>5.712766959480315E-2</v>
      </c>
      <c r="N40" s="18">
        <v>22157.026000000002</v>
      </c>
      <c r="O40" s="19">
        <v>6.5702931508684947E-2</v>
      </c>
      <c r="P40" s="18">
        <v>22157.026000000002</v>
      </c>
      <c r="Q40" s="19">
        <v>7.0184079029921187E-2</v>
      </c>
      <c r="R40" s="18">
        <v>932298.39301</v>
      </c>
      <c r="S40" s="23">
        <v>5.7170080380548813E-2</v>
      </c>
      <c r="T40" s="20">
        <v>32556.294999999998</v>
      </c>
      <c r="U40" s="21">
        <v>5.6602411169492127E-2</v>
      </c>
      <c r="V40" s="20">
        <v>32556.294999999998</v>
      </c>
      <c r="W40" s="21">
        <v>5.3068492129789299E-2</v>
      </c>
      <c r="X40" s="20">
        <v>888251.74615000014</v>
      </c>
      <c r="Y40" s="22">
        <v>5.4334609177048881E-2</v>
      </c>
    </row>
    <row r="41" spans="1:25" ht="15" x14ac:dyDescent="0.25">
      <c r="A41" s="17" t="s">
        <v>19</v>
      </c>
      <c r="B41" s="18">
        <v>-24285.810920007018</v>
      </c>
      <c r="C41" s="19">
        <v>-4.7761543554087931</v>
      </c>
      <c r="D41" s="18">
        <v>-17167.827000007001</v>
      </c>
      <c r="E41" s="19">
        <v>7.6358709469310157E-2</v>
      </c>
      <c r="F41" s="18">
        <v>769260.34328999894</v>
      </c>
      <c r="G41" s="19">
        <v>4.5383518104005115E-2</v>
      </c>
      <c r="H41" s="20">
        <v>-11995.756380006031</v>
      </c>
      <c r="I41" s="21">
        <v>-8.561189842732804E-2</v>
      </c>
      <c r="J41" s="20">
        <v>-29905.87256000601</v>
      </c>
      <c r="K41" s="21">
        <v>-0.40644767246770436</v>
      </c>
      <c r="L41" s="20">
        <v>692876.27299000206</v>
      </c>
      <c r="M41" s="22">
        <v>4.2496114020894905E-2</v>
      </c>
      <c r="N41" s="18">
        <v>-1064.3991700080144</v>
      </c>
      <c r="O41" s="19">
        <v>-3.1562965970675697E-3</v>
      </c>
      <c r="P41" s="18">
        <v>26332.999469991995</v>
      </c>
      <c r="Q41" s="19">
        <v>8.3411795242592152E-2</v>
      </c>
      <c r="R41" s="18">
        <v>732338.12614000018</v>
      </c>
      <c r="S41" s="23">
        <v>4.4908185888844737E-2</v>
      </c>
      <c r="T41" s="20">
        <v>37351.02039999696</v>
      </c>
      <c r="U41" s="21">
        <v>6.4938526152337556E-2</v>
      </c>
      <c r="V41" s="20">
        <v>68546.463449996998</v>
      </c>
      <c r="W41" s="21">
        <v>0.11173438058971562</v>
      </c>
      <c r="X41" s="20">
        <v>707143.59417000704</v>
      </c>
      <c r="Y41" s="22">
        <v>4.3256172574742749E-2</v>
      </c>
    </row>
    <row r="42" spans="1:25" ht="15" x14ac:dyDescent="0.25">
      <c r="A42" s="17" t="s">
        <v>20</v>
      </c>
      <c r="B42" s="18" vm="135">
        <v>-2631.2107200330001</v>
      </c>
      <c r="C42" s="19">
        <v>-0.51746546911188285</v>
      </c>
      <c r="D42" s="18" vm="136">
        <v>-5367.5870000329996</v>
      </c>
      <c r="E42" s="19">
        <v>2.3873843573015897E-2</v>
      </c>
      <c r="F42" s="18" vm="137">
        <v>16959.683920001007</v>
      </c>
      <c r="G42" s="19">
        <v>1.0005586911314486E-3</v>
      </c>
      <c r="H42" s="20" vm="195">
        <v>-3069.3819400170005</v>
      </c>
      <c r="I42" s="21">
        <v>-2.1905714534299205E-2</v>
      </c>
      <c r="J42" s="20" vm="196">
        <v>-3282.1910000170001</v>
      </c>
      <c r="K42" s="21">
        <v>-4.460792407493254E-2</v>
      </c>
      <c r="L42" s="20" vm="140">
        <v>15489.704379996996</v>
      </c>
      <c r="M42" s="22">
        <v>9.5002855364309156E-4</v>
      </c>
      <c r="N42" s="18" vm="197">
        <v>-2262.8658499929998</v>
      </c>
      <c r="O42" s="19">
        <v>-6.710147831005488E-3</v>
      </c>
      <c r="P42" s="18" vm="198">
        <v>-2768.0719999929997</v>
      </c>
      <c r="Q42" s="19">
        <v>-8.768080337497491E-3</v>
      </c>
      <c r="R42" s="18" vm="143">
        <v>10008.302549977998</v>
      </c>
      <c r="S42" s="23">
        <v>6.1372567575471138E-4</v>
      </c>
      <c r="T42" s="20" vm="199">
        <v>-2244.464300011</v>
      </c>
      <c r="U42" s="21">
        <v>-3.9022281609276781E-3</v>
      </c>
      <c r="V42" s="20" vm="200">
        <v>-2167.0990000109996</v>
      </c>
      <c r="W42" s="21">
        <v>-3.532486612084022E-3</v>
      </c>
      <c r="X42" s="20" vm="146">
        <v>10590.971109982998</v>
      </c>
      <c r="Y42" s="22">
        <v>6.4785268203589182E-4</v>
      </c>
    </row>
    <row r="43" spans="1:25" ht="15" x14ac:dyDescent="0.25">
      <c r="A43" s="17" t="s">
        <v>21</v>
      </c>
      <c r="B43" s="18" vm="147">
        <v>5857.4956299849991</v>
      </c>
      <c r="C43" s="19">
        <v>1.1519608448360901</v>
      </c>
      <c r="D43" s="18" vm="148">
        <v>757.54499998499978</v>
      </c>
      <c r="E43" s="19">
        <v>-3.3693931424029133E-3</v>
      </c>
      <c r="F43" s="18" vm="149">
        <v>21090.306550001987</v>
      </c>
      <c r="G43" s="19">
        <v>1.2442501650838404E-3</v>
      </c>
      <c r="H43" s="20" vm="201">
        <v>5857.4951800509998</v>
      </c>
      <c r="I43" s="21">
        <v>4.1804056910401982E-2</v>
      </c>
      <c r="J43" s="20" vm="202">
        <v>3996.8280000510003</v>
      </c>
      <c r="K43" s="21">
        <v>5.4320482862184452E-2</v>
      </c>
      <c r="L43" s="20" vm="152">
        <v>25913.283180008049</v>
      </c>
      <c r="M43" s="22">
        <v>1.5893369128101899E-3</v>
      </c>
      <c r="N43" s="18" vm="203">
        <v>5997.604800060999</v>
      </c>
      <c r="O43" s="19">
        <v>1.7784887619600568E-2</v>
      </c>
      <c r="P43" s="18" vm="204">
        <v>6737.4620000610003</v>
      </c>
      <c r="Q43" s="19">
        <v>2.134142756673987E-2</v>
      </c>
      <c r="R43" s="18" vm="155">
        <v>86301.547499990964</v>
      </c>
      <c r="S43" s="23">
        <v>5.2921537187368218E-3</v>
      </c>
      <c r="T43" s="20" vm="205">
        <v>5997.6040900660009</v>
      </c>
      <c r="U43" s="21">
        <v>1.0427441228731448E-2</v>
      </c>
      <c r="V43" s="20" vm="206">
        <v>5259.0200000660016</v>
      </c>
      <c r="W43" s="21">
        <v>8.5724822644562947E-3</v>
      </c>
      <c r="X43" s="20" vm="158">
        <v>143485.970660005</v>
      </c>
      <c r="Y43" s="22">
        <v>8.7770771878497508E-3</v>
      </c>
    </row>
    <row r="44" spans="1:25" ht="15" x14ac:dyDescent="0.25">
      <c r="A44" s="17" t="s">
        <v>22</v>
      </c>
      <c r="B44" s="18">
        <v>7491.9410000000007</v>
      </c>
      <c r="C44" s="19">
        <v>1.4733980576344441</v>
      </c>
      <c r="D44" s="18">
        <v>7491.9410000000007</v>
      </c>
      <c r="E44" s="19">
        <v>-3.332250180410018E-2</v>
      </c>
      <c r="F44" s="18">
        <v>2205406.5380000002</v>
      </c>
      <c r="G44" s="19">
        <v>0.13011083752991834</v>
      </c>
      <c r="H44" s="20">
        <v>18804.595810000003</v>
      </c>
      <c r="I44" s="21">
        <v>0.13420555531921108</v>
      </c>
      <c r="J44" s="20">
        <v>18804.595810000003</v>
      </c>
      <c r="K44" s="21">
        <v>0.25557134918349661</v>
      </c>
      <c r="L44" s="20">
        <v>2067803.0285999998</v>
      </c>
      <c r="M44" s="22">
        <v>0.12682436489985763</v>
      </c>
      <c r="N44" s="18">
        <v>40105.383029999997</v>
      </c>
      <c r="O44" s="19">
        <v>0.11892576351851847</v>
      </c>
      <c r="P44" s="18">
        <v>40105.383029999997</v>
      </c>
      <c r="Q44" s="19">
        <v>0.12703687634354807</v>
      </c>
      <c r="R44" s="18">
        <v>2019243.5656300001</v>
      </c>
      <c r="S44" s="23">
        <v>0.12382335722178474</v>
      </c>
      <c r="T44" s="20">
        <v>50420.970359999999</v>
      </c>
      <c r="U44" s="21">
        <v>8.7661955879239195E-2</v>
      </c>
      <c r="V44" s="20">
        <v>50420.970359999999</v>
      </c>
      <c r="W44" s="21">
        <v>8.2188862974917731E-2</v>
      </c>
      <c r="X44" s="20">
        <v>2061642.96291</v>
      </c>
      <c r="Y44" s="22">
        <v>0.12611127998099225</v>
      </c>
    </row>
    <row r="45" spans="1:25" ht="15" x14ac:dyDescent="0.25">
      <c r="A45" s="17" t="s">
        <v>23</v>
      </c>
      <c r="B45" s="18" vm="159">
        <v>1240.4870000000001</v>
      </c>
      <c r="C45" s="19">
        <v>0.24395962759460846</v>
      </c>
      <c r="D45" s="18" vm="160">
        <v>1240.4870000000001</v>
      </c>
      <c r="E45" s="19">
        <v>-5.5174126832369368E-3</v>
      </c>
      <c r="F45" s="18" vm="161">
        <v>209110.30525</v>
      </c>
      <c r="G45" s="19">
        <v>1.233673541971443E-2</v>
      </c>
      <c r="H45" s="20" vm="207">
        <v>3101.2570000000001</v>
      </c>
      <c r="I45" s="21">
        <v>2.2133202014970113E-2</v>
      </c>
      <c r="J45" s="20" vm="208">
        <v>3101.2570000000001</v>
      </c>
      <c r="K45" s="21">
        <v>4.2148868482101295E-2</v>
      </c>
      <c r="L45" s="20" vm="164">
        <v>205532.79454</v>
      </c>
      <c r="M45" s="22">
        <v>1.2605923181801666E-2</v>
      </c>
      <c r="N45" s="18" vm="209">
        <v>5526.183</v>
      </c>
      <c r="O45" s="19">
        <v>1.6386965613230723E-2</v>
      </c>
      <c r="P45" s="18" vm="210">
        <v>5526.183</v>
      </c>
      <c r="Q45" s="19">
        <v>1.7504608443651547E-2</v>
      </c>
      <c r="R45" s="18" vm="167">
        <v>201039.45400999999</v>
      </c>
      <c r="S45" s="23">
        <v>1.2328072033145792E-2</v>
      </c>
      <c r="T45" s="20" vm="211">
        <v>7719.1779999999999</v>
      </c>
      <c r="U45" s="21">
        <v>1.3420571568309536E-2</v>
      </c>
      <c r="V45" s="20" vm="212">
        <v>7719.1779999999999</v>
      </c>
      <c r="W45" s="21">
        <v>1.2582670630716507E-2</v>
      </c>
      <c r="X45" s="20" vm="170">
        <v>199153.53202999997</v>
      </c>
      <c r="Y45" s="22">
        <v>1.2182277576127153E-2</v>
      </c>
    </row>
    <row r="46" spans="1:25" ht="15" x14ac:dyDescent="0.25">
      <c r="A46" s="17" t="s">
        <v>24</v>
      </c>
      <c r="B46" s="18">
        <v>-62304.141999999978</v>
      </c>
      <c r="C46" s="19">
        <v>-12.253006504640192</v>
      </c>
      <c r="D46" s="18">
        <v>-62304.141999999978</v>
      </c>
      <c r="E46" s="19">
        <v>0.2771150872915194</v>
      </c>
      <c r="F46" s="18">
        <v>-136795.27493999997</v>
      </c>
      <c r="G46" s="19">
        <v>-8.0704158103746607E-3</v>
      </c>
      <c r="H46" s="20">
        <v>-18599.737999999994</v>
      </c>
      <c r="I46" s="21">
        <v>-0.13274351612250002</v>
      </c>
      <c r="J46" s="20">
        <v>-18599.737999999994</v>
      </c>
      <c r="K46" s="21">
        <v>-0.25278714752229225</v>
      </c>
      <c r="L46" s="20">
        <v>-41191.736010000139</v>
      </c>
      <c r="M46" s="24">
        <v>-2.5264087953908434E-3</v>
      </c>
      <c r="N46" s="18">
        <v>-27613.401999999998</v>
      </c>
      <c r="O46" s="19">
        <v>-8.188289621214434E-2</v>
      </c>
      <c r="P46" s="18">
        <v>-27613.401999999998</v>
      </c>
      <c r="Q46" s="19">
        <v>-8.7467568447723243E-2</v>
      </c>
      <c r="R46" s="18">
        <v>-39210.415219999988</v>
      </c>
      <c r="S46" s="25">
        <v>-2.4044475531537781E-3</v>
      </c>
      <c r="T46" s="20">
        <v>83241.042000000016</v>
      </c>
      <c r="U46" s="21">
        <v>0.14472296941224314</v>
      </c>
      <c r="V46" s="20">
        <v>83241.042000000016</v>
      </c>
      <c r="W46" s="21">
        <v>0.13568732505503042</v>
      </c>
      <c r="X46" s="20">
        <v>37952.73397999999</v>
      </c>
      <c r="Y46" s="24">
        <v>2.3215794136537109E-3</v>
      </c>
    </row>
    <row r="47" spans="1:25" ht="15" x14ac:dyDescent="0.25">
      <c r="A47" s="17" t="s" vm="61">
        <v>25</v>
      </c>
      <c r="B47" s="18">
        <v>1399.2020500000101</v>
      </c>
      <c r="C47" s="19">
        <v>0.27517322716611714</v>
      </c>
      <c r="D47" s="18">
        <v>2794.5309999999999</v>
      </c>
      <c r="E47" s="19">
        <v>-1.2429457771906356E-2</v>
      </c>
      <c r="F47" s="18">
        <v>880231.43601000018</v>
      </c>
      <c r="G47" s="19">
        <v>5.1930402574794504E-2</v>
      </c>
      <c r="H47" s="20">
        <v>-8799.100200000008</v>
      </c>
      <c r="I47" s="21">
        <v>-6.279784689774634E-2</v>
      </c>
      <c r="J47" s="20">
        <v>-29674.626999999997</v>
      </c>
      <c r="K47" s="21">
        <v>-0.40330483757986263</v>
      </c>
      <c r="L47" s="20">
        <v>872970.53334100009</v>
      </c>
      <c r="M47" s="24">
        <v>5.3541818024234585E-2</v>
      </c>
      <c r="N47" s="18">
        <v>30460.11853000004</v>
      </c>
      <c r="O47" s="19">
        <v>9.0324354970880011E-2</v>
      </c>
      <c r="P47" s="18">
        <v>-9267.3350000000009</v>
      </c>
      <c r="Q47" s="19">
        <v>-2.9354994304594609E-2</v>
      </c>
      <c r="R47" s="18">
        <v>903151.06675099989</v>
      </c>
      <c r="S47" s="25">
        <v>5.5382718096543194E-2</v>
      </c>
      <c r="T47" s="20">
        <v>37338.565109999989</v>
      </c>
      <c r="U47" s="21">
        <v>6.4916871371114945E-2</v>
      </c>
      <c r="V47" s="20">
        <v>7863.7289999999994</v>
      </c>
      <c r="W47" s="21">
        <v>1.281829644765462E-2</v>
      </c>
      <c r="X47" s="20">
        <v>891816.63754100003</v>
      </c>
      <c r="Y47" s="24">
        <v>5.4552674586239636E-2</v>
      </c>
    </row>
    <row r="48" spans="1:25" ht="15" x14ac:dyDescent="0.25">
      <c r="A48" s="17" t="s" vm="62">
        <v>26</v>
      </c>
      <c r="B48" s="18" vm="171">
        <v>41012.315000000002</v>
      </c>
      <c r="C48" s="19">
        <v>8.065662190891782</v>
      </c>
      <c r="D48" s="18" vm="172">
        <v>41012.315000000002</v>
      </c>
      <c r="E48" s="19">
        <v>-0.18241373504914479</v>
      </c>
      <c r="F48" s="18" vm="173">
        <v>1203767.62897</v>
      </c>
      <c r="G48" s="19">
        <v>7.1017842605439252E-2</v>
      </c>
      <c r="H48" s="20" vm="213">
        <v>45222.293189999997</v>
      </c>
      <c r="I48" s="21">
        <v>0.32274466474544911</v>
      </c>
      <c r="J48" s="20" vm="214">
        <v>45222.293189999997</v>
      </c>
      <c r="K48" s="21">
        <v>0.61461158753509781</v>
      </c>
      <c r="L48" s="20" vm="176">
        <v>1207153.43328</v>
      </c>
      <c r="M48" s="24">
        <v>7.4038225785979336E-2</v>
      </c>
      <c r="N48" s="18" vm="215">
        <v>60328.273000000001</v>
      </c>
      <c r="O48" s="19">
        <v>0.17889334015116681</v>
      </c>
      <c r="P48" s="18" vm="216">
        <v>60328.273000000001</v>
      </c>
      <c r="Q48" s="19">
        <v>0.19109443117369002</v>
      </c>
      <c r="R48" s="18" vm="179">
        <v>1207496.3682500001</v>
      </c>
      <c r="S48" s="25">
        <v>7.4045675665272565E-2</v>
      </c>
      <c r="T48" s="20" vm="217">
        <v>41821.915999999997</v>
      </c>
      <c r="U48" s="21">
        <v>7.2711630280041434E-2</v>
      </c>
      <c r="V48" s="20" vm="218">
        <v>41821.915999999997</v>
      </c>
      <c r="W48" s="21">
        <v>6.8171947087305507E-2</v>
      </c>
      <c r="X48" s="20" vm="182">
        <v>1176671.1947300001</v>
      </c>
      <c r="Y48" s="24">
        <v>7.197730797902549E-2</v>
      </c>
    </row>
    <row r="49" spans="1:25" ht="15" x14ac:dyDescent="0.25">
      <c r="A49" s="17" t="s">
        <v>27</v>
      </c>
      <c r="B49" s="18">
        <v>-87.840999999999994</v>
      </c>
      <c r="C49" s="19">
        <v>-1.7275197279405588E-2</v>
      </c>
      <c r="D49" s="18">
        <v>-87.840999999999994</v>
      </c>
      <c r="E49" s="19">
        <v>3.9069740151103212E-4</v>
      </c>
      <c r="F49" s="18">
        <v>92653.448039000024</v>
      </c>
      <c r="G49" s="19">
        <v>5.4662111119528484E-3</v>
      </c>
      <c r="H49" s="20">
        <v>-1626.99144</v>
      </c>
      <c r="I49" s="21">
        <v>-1.1611591757196235E-2</v>
      </c>
      <c r="J49" s="20">
        <v>-1626.99144</v>
      </c>
      <c r="K49" s="21">
        <v>-2.2112275192305766E-2</v>
      </c>
      <c r="L49" s="20">
        <v>59068.501001000011</v>
      </c>
      <c r="M49" s="24">
        <v>3.6228427086260786E-3</v>
      </c>
      <c r="N49" s="18">
        <v>-2913.9024699999995</v>
      </c>
      <c r="O49" s="19">
        <v>-8.6406873562091709E-3</v>
      </c>
      <c r="P49" s="18">
        <v>-2913.9024699999995</v>
      </c>
      <c r="Q49" s="19">
        <v>-9.2300095346714173E-3</v>
      </c>
      <c r="R49" s="18">
        <v>86981.852740999995</v>
      </c>
      <c r="S49" s="25">
        <v>5.3338711619968339E-3</v>
      </c>
      <c r="T49" s="20">
        <v>-5931.77945</v>
      </c>
      <c r="U49" s="21">
        <v>-1.0312998435345418E-2</v>
      </c>
      <c r="V49" s="20">
        <v>-5931.77945</v>
      </c>
      <c r="W49" s="21">
        <v>-9.6691159438741688E-3</v>
      </c>
      <c r="X49" s="20">
        <v>-48111.822204999982</v>
      </c>
      <c r="Y49" s="24">
        <v>-2.9430136981266159E-3</v>
      </c>
    </row>
    <row r="50" spans="1:25" ht="15" x14ac:dyDescent="0.25">
      <c r="A50" s="17" t="s">
        <v>28</v>
      </c>
      <c r="B50" s="18">
        <v>-12.001999999999953</v>
      </c>
      <c r="C50" s="19">
        <v>-2.3603660904068188E-3</v>
      </c>
      <c r="D50" s="18">
        <v>-12.001999999999953</v>
      </c>
      <c r="E50" s="19">
        <v>5.3382249893960578E-5</v>
      </c>
      <c r="F50" s="18">
        <v>0.32697000000098342</v>
      </c>
      <c r="G50" s="19">
        <v>1.9290021959336982E-8</v>
      </c>
      <c r="H50" s="20">
        <v>-11.983000000000061</v>
      </c>
      <c r="I50" s="21">
        <v>-8.5520858073158163E-5</v>
      </c>
      <c r="J50" s="20">
        <v>-11.983000000000061</v>
      </c>
      <c r="K50" s="21">
        <v>-1.6285973430161464E-4</v>
      </c>
      <c r="L50" s="20">
        <v>0.34618999999975131</v>
      </c>
      <c r="M50" s="22">
        <v>2.1232838078574707E-8</v>
      </c>
      <c r="N50" s="18">
        <v>-11.983000000000004</v>
      </c>
      <c r="O50" s="19">
        <v>-3.5533569724951901E-5</v>
      </c>
      <c r="P50" s="18">
        <v>-11.983000000000004</v>
      </c>
      <c r="Q50" s="19">
        <v>-3.7957071450633566E-5</v>
      </c>
      <c r="R50" s="18">
        <v>0.34619000000020606</v>
      </c>
      <c r="S50" s="23">
        <v>2.1228943732333221E-8</v>
      </c>
      <c r="T50" s="20">
        <v>-12.310000000000002</v>
      </c>
      <c r="U50" s="21">
        <v>-2.1402179870174059E-5</v>
      </c>
      <c r="V50" s="20">
        <v>-12.310000000000002</v>
      </c>
      <c r="W50" s="21">
        <v>-2.0065954621608703E-5</v>
      </c>
      <c r="X50" s="20">
        <v>1.9219999999222637E-2</v>
      </c>
      <c r="Y50" s="24">
        <v>1.1756928065349251E-9</v>
      </c>
    </row>
    <row r="51" spans="1:25" ht="15" x14ac:dyDescent="0.25">
      <c r="A51" s="26" t="s">
        <v>29</v>
      </c>
      <c r="B51" s="27">
        <v>5084.8044499450334</v>
      </c>
      <c r="C51" s="28">
        <v>0.99999999999999734</v>
      </c>
      <c r="D51" s="27">
        <v>-224831.28800005495</v>
      </c>
      <c r="E51" s="28">
        <v>1</v>
      </c>
      <c r="F51" s="27">
        <v>16950213.985771</v>
      </c>
      <c r="G51" s="28">
        <v>1</v>
      </c>
      <c r="H51" s="29">
        <v>140117.86446002792</v>
      </c>
      <c r="I51" s="30">
        <v>0.99999999999999989</v>
      </c>
      <c r="J51" s="29">
        <v>73578.653750027996</v>
      </c>
      <c r="K51" s="30">
        <v>0.99999999999999978</v>
      </c>
      <c r="L51" s="31">
        <v>16304461.924432004</v>
      </c>
      <c r="M51" s="30">
        <v>1</v>
      </c>
      <c r="N51" s="27">
        <v>337230.40192005999</v>
      </c>
      <c r="O51" s="28">
        <v>0.99999999999999978</v>
      </c>
      <c r="P51" s="27">
        <v>315698.74972006009</v>
      </c>
      <c r="Q51" s="28">
        <v>0.99999999999999978</v>
      </c>
      <c r="R51" s="32">
        <v>16307452.898512967</v>
      </c>
      <c r="S51" s="28">
        <v>0.99999999999999989</v>
      </c>
      <c r="T51" s="29">
        <v>575175.05575005186</v>
      </c>
      <c r="U51" s="30">
        <v>1</v>
      </c>
      <c r="V51" s="29">
        <v>613476.91810005205</v>
      </c>
      <c r="W51" s="30">
        <v>1</v>
      </c>
      <c r="X51" s="31">
        <v>16347807.771205995</v>
      </c>
      <c r="Y51" s="30">
        <v>1</v>
      </c>
    </row>
    <row r="52" spans="1:2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x14ac:dyDescent="0.25">
      <c r="A53" s="33" t="s">
        <v>30</v>
      </c>
      <c r="B53" s="11">
        <v>4314.814060000137</v>
      </c>
      <c r="C53" s="34">
        <v>0.8485703044188404</v>
      </c>
      <c r="D53" s="11">
        <v>-213918.12899999999</v>
      </c>
      <c r="E53" s="34">
        <v>0.95146067481474228</v>
      </c>
      <c r="F53" s="35">
        <v>15229427.414640987</v>
      </c>
      <c r="G53" s="34">
        <v>0.89847995001275249</v>
      </c>
      <c r="H53" s="13">
        <v>156729.62969000023</v>
      </c>
      <c r="I53" s="36">
        <v>1.1185556552263272</v>
      </c>
      <c r="J53" s="13">
        <v>92641.833749999991</v>
      </c>
      <c r="K53" s="36">
        <v>1.2590857406108047</v>
      </c>
      <c r="L53" s="37">
        <v>14455690.793791</v>
      </c>
      <c r="M53" s="36">
        <v>0.88660949749769735</v>
      </c>
      <c r="N53" s="11">
        <v>295056.06791000004</v>
      </c>
      <c r="O53" s="34">
        <v>0.87493911056080476</v>
      </c>
      <c r="P53" s="11">
        <v>244236.94571999999</v>
      </c>
      <c r="Q53" s="34">
        <v>0.77363925557694657</v>
      </c>
      <c r="R53" s="35">
        <v>14355054.495671997</v>
      </c>
      <c r="S53" s="34">
        <v>0.88027569878684109</v>
      </c>
      <c r="T53" s="13">
        <v>572247.41095000028</v>
      </c>
      <c r="U53" s="36">
        <v>0.99490999345193465</v>
      </c>
      <c r="V53" s="13">
        <v>616365.00410000002</v>
      </c>
      <c r="W53" s="36">
        <v>1.0047077337626533</v>
      </c>
      <c r="X53" s="37">
        <v>14562510.407725006</v>
      </c>
      <c r="Y53" s="36">
        <v>0.89079285807204689</v>
      </c>
    </row>
    <row r="54" spans="1:25" ht="15" x14ac:dyDescent="0.25">
      <c r="A54" s="38" t="s">
        <v>31</v>
      </c>
      <c r="B54" s="18">
        <v>769.9903899449904</v>
      </c>
      <c r="C54" s="25">
        <v>0.1514296955811768</v>
      </c>
      <c r="D54" s="18">
        <v>-10913.159000054999</v>
      </c>
      <c r="E54" s="25">
        <v>4.853932518525772E-2</v>
      </c>
      <c r="F54" s="39">
        <v>1720786.5711300022</v>
      </c>
      <c r="G54" s="25">
        <v>0.10152004998724681</v>
      </c>
      <c r="H54" s="20">
        <v>-16611.765229971963</v>
      </c>
      <c r="I54" s="24">
        <v>-0.11855565522632466</v>
      </c>
      <c r="J54" s="20">
        <v>-19063.17999997201</v>
      </c>
      <c r="K54" s="24">
        <v>-0.25908574061080525</v>
      </c>
      <c r="L54" s="40">
        <v>1848771.1306410073</v>
      </c>
      <c r="M54" s="24">
        <v>0.11339050250230276</v>
      </c>
      <c r="N54" s="18">
        <v>42174.334010059982</v>
      </c>
      <c r="O54" s="25">
        <v>0.12506088943919519</v>
      </c>
      <c r="P54" s="18">
        <v>71461.804000059972</v>
      </c>
      <c r="Q54" s="25">
        <v>0.22636074442305329</v>
      </c>
      <c r="R54" s="39">
        <v>1952398.4028409687</v>
      </c>
      <c r="S54" s="25">
        <v>0.11972430121315895</v>
      </c>
      <c r="T54" s="20">
        <v>2927.6448000519836</v>
      </c>
      <c r="U54" s="24">
        <v>5.090006548065986E-3</v>
      </c>
      <c r="V54" s="20">
        <v>-2888.0859999480217</v>
      </c>
      <c r="W54" s="24">
        <v>-4.7077337626531598E-3</v>
      </c>
      <c r="X54" s="40">
        <v>1785297.3634809949</v>
      </c>
      <c r="Y54" s="24">
        <v>0.10920714192795354</v>
      </c>
    </row>
    <row r="55" spans="1:25" ht="15" x14ac:dyDescent="0.25">
      <c r="A55" s="26" t="s">
        <v>29</v>
      </c>
      <c r="B55" s="27">
        <v>5084.8044499451271</v>
      </c>
      <c r="C55" s="28">
        <v>1.0000000000000173</v>
      </c>
      <c r="D55" s="27">
        <v>-224831.28800005498</v>
      </c>
      <c r="E55" s="28">
        <v>1</v>
      </c>
      <c r="F55" s="32">
        <v>16950213.985770989</v>
      </c>
      <c r="G55" s="28">
        <v>0.99999999999999933</v>
      </c>
      <c r="H55" s="29">
        <v>140117.86446002827</v>
      </c>
      <c r="I55" s="30">
        <v>1.0000000000000024</v>
      </c>
      <c r="J55" s="29">
        <v>73578.653750027981</v>
      </c>
      <c r="K55" s="30">
        <v>0.99999999999999944</v>
      </c>
      <c r="L55" s="31">
        <v>16304461.924432008</v>
      </c>
      <c r="M55" s="30">
        <v>1</v>
      </c>
      <c r="N55" s="27">
        <v>337230.40192006005</v>
      </c>
      <c r="O55" s="28">
        <v>1</v>
      </c>
      <c r="P55" s="27">
        <v>315698.74972005998</v>
      </c>
      <c r="Q55" s="28">
        <v>0.99999999999999989</v>
      </c>
      <c r="R55" s="32">
        <v>16307452.898512965</v>
      </c>
      <c r="S55" s="28">
        <v>1</v>
      </c>
      <c r="T55" s="29">
        <v>575175.05575005221</v>
      </c>
      <c r="U55" s="30">
        <v>1.0000000000000007</v>
      </c>
      <c r="V55" s="29">
        <v>613476.91810005205</v>
      </c>
      <c r="W55" s="30">
        <v>1.0000000000000002</v>
      </c>
      <c r="X55" s="31">
        <v>16347807.771206001</v>
      </c>
      <c r="Y55" s="30">
        <v>1.0000000000000004</v>
      </c>
    </row>
    <row r="56" spans="1:25" ht="15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:25" ht="15" x14ac:dyDescent="0.25">
      <c r="A57" s="33" t="s">
        <v>32</v>
      </c>
      <c r="B57" s="11">
        <v>-22309.180240055022</v>
      </c>
      <c r="C57" s="34">
        <v>-4.3874214750375451</v>
      </c>
      <c r="D57" s="11">
        <v>-284286.88200005487</v>
      </c>
      <c r="E57" s="34">
        <v>1.264445373812854</v>
      </c>
      <c r="F57" s="35">
        <v>5736686.886141004</v>
      </c>
      <c r="G57" s="34">
        <v>0.33844333121438536</v>
      </c>
      <c r="H57" s="13">
        <v>-62410.885789972177</v>
      </c>
      <c r="I57" s="36">
        <v>-0.44541704964234929</v>
      </c>
      <c r="J57" s="13">
        <v>-73625.895249971974</v>
      </c>
      <c r="K57" s="36">
        <v>-1.00064205442117</v>
      </c>
      <c r="L57" s="37">
        <v>5384413.3647300061</v>
      </c>
      <c r="M57" s="36">
        <v>0.33024170866145169</v>
      </c>
      <c r="N57" s="11">
        <v>-17485.37</v>
      </c>
      <c r="O57" s="34">
        <v>-5.1799999999999999E-2</v>
      </c>
      <c r="P57" s="11">
        <v>41695</v>
      </c>
      <c r="Q57" s="34">
        <v>0.1321</v>
      </c>
      <c r="R57" s="35">
        <v>5343197.4517909689</v>
      </c>
      <c r="S57" s="34">
        <v>0.32765371054839582</v>
      </c>
      <c r="T57" s="13">
        <f>N57+T29</f>
        <v>93345.172909990419</v>
      </c>
      <c r="U57" s="36">
        <f>T57/T59</f>
        <v>0.16229002279708474</v>
      </c>
      <c r="V57" s="13">
        <f>P57+V29</f>
        <v>224260.84005999001</v>
      </c>
      <c r="W57" s="36">
        <f>V57/V59</f>
        <v>0.36555709504854633</v>
      </c>
      <c r="X57" s="37">
        <v>5585369.0701099886</v>
      </c>
      <c r="Y57" s="36">
        <v>0.34165859718192354</v>
      </c>
    </row>
    <row r="58" spans="1:25" ht="15" x14ac:dyDescent="0.25">
      <c r="A58" s="38" t="s">
        <v>33</v>
      </c>
      <c r="B58" s="18">
        <v>27393.98468999999</v>
      </c>
      <c r="C58" s="25">
        <v>5.3874214750375451</v>
      </c>
      <c r="D58" s="18">
        <v>59455.59399999999</v>
      </c>
      <c r="E58" s="25">
        <v>-0.26444537381285416</v>
      </c>
      <c r="F58" s="39">
        <v>11213527.099630002</v>
      </c>
      <c r="G58" s="25">
        <v>0.66155666878561459</v>
      </c>
      <c r="H58" s="20">
        <v>202528.75024999998</v>
      </c>
      <c r="I58" s="24">
        <v>1.4454170496423493</v>
      </c>
      <c r="J58" s="20">
        <v>147204.549</v>
      </c>
      <c r="K58" s="24">
        <v>2.0006420544211703</v>
      </c>
      <c r="L58" s="40">
        <v>10920048.559701998</v>
      </c>
      <c r="M58" s="24">
        <v>0.66975829133854825</v>
      </c>
      <c r="N58" s="18">
        <v>354715.54</v>
      </c>
      <c r="O58" s="25">
        <v>1.0518000000000001</v>
      </c>
      <c r="P58" s="18">
        <v>274004</v>
      </c>
      <c r="Q58" s="25">
        <v>0.8679</v>
      </c>
      <c r="R58" s="39">
        <v>10964255.446722006</v>
      </c>
      <c r="S58" s="25">
        <v>0.67234628945160424</v>
      </c>
      <c r="T58" s="20">
        <f>N58+T30</f>
        <v>481829.65092000196</v>
      </c>
      <c r="U58" s="24">
        <f>T58/T59</f>
        <v>0.83770957398643831</v>
      </c>
      <c r="V58" s="20">
        <f>P58+V30</f>
        <v>389216.32832000201</v>
      </c>
      <c r="W58" s="24">
        <f>V58/V59</f>
        <v>0.63444331292106515</v>
      </c>
      <c r="X58" s="40">
        <v>10762438.701096006</v>
      </c>
      <c r="Y58" s="24">
        <v>0.6583414028180764</v>
      </c>
    </row>
    <row r="59" spans="1:25" ht="15" x14ac:dyDescent="0.25">
      <c r="A59" s="26" t="s">
        <v>29</v>
      </c>
      <c r="B59" s="27">
        <v>5084.8044499449679</v>
      </c>
      <c r="C59" s="28">
        <v>1</v>
      </c>
      <c r="D59" s="27">
        <v>-224831.28800005489</v>
      </c>
      <c r="E59" s="28">
        <v>0.99999999999999989</v>
      </c>
      <c r="F59" s="32">
        <v>16950213.985771008</v>
      </c>
      <c r="G59" s="28">
        <v>1</v>
      </c>
      <c r="H59" s="29">
        <v>140117.86446002781</v>
      </c>
      <c r="I59" s="30">
        <v>1</v>
      </c>
      <c r="J59" s="29">
        <v>73578.653750028025</v>
      </c>
      <c r="K59" s="30">
        <v>1.0000000000000002</v>
      </c>
      <c r="L59" s="31">
        <v>16304461.924432004</v>
      </c>
      <c r="M59" s="30">
        <v>1</v>
      </c>
      <c r="N59" s="27">
        <v>337230.40192005958</v>
      </c>
      <c r="O59" s="28">
        <v>1</v>
      </c>
      <c r="P59" s="27">
        <v>315698.74972006009</v>
      </c>
      <c r="Q59" s="28">
        <v>1</v>
      </c>
      <c r="R59" s="32">
        <v>16307452.898512974</v>
      </c>
      <c r="S59" s="28">
        <v>1</v>
      </c>
      <c r="T59" s="29">
        <v>575175.05575005198</v>
      </c>
      <c r="U59" s="30">
        <v>0.99999999999999989</v>
      </c>
      <c r="V59" s="29">
        <v>613476.91810005205</v>
      </c>
      <c r="W59" s="30">
        <v>0.99999999999999989</v>
      </c>
      <c r="X59" s="31">
        <v>16347807.771205995</v>
      </c>
      <c r="Y59" s="30">
        <v>1</v>
      </c>
    </row>
    <row r="60" spans="1:25" ht="15" hidden="1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:25" hidden="1" x14ac:dyDescent="0.2"/>
  </sheetData>
  <mergeCells count="18">
    <mergeCell ref="B5:G5"/>
    <mergeCell ref="H5:M5"/>
    <mergeCell ref="N5:S5"/>
    <mergeCell ref="T5:Y5"/>
    <mergeCell ref="A1:Y1"/>
    <mergeCell ref="A2:Y2"/>
    <mergeCell ref="B3:Y3"/>
    <mergeCell ref="A4:Y4"/>
    <mergeCell ref="A52:Y52"/>
    <mergeCell ref="A56:Y56"/>
    <mergeCell ref="A60:Y60"/>
    <mergeCell ref="A24:Y24"/>
    <mergeCell ref="A28:Y28"/>
    <mergeCell ref="A32:Y32"/>
    <mergeCell ref="B33:G33"/>
    <mergeCell ref="H33:M33"/>
    <mergeCell ref="N33:S33"/>
    <mergeCell ref="T33:Y33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1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CUSTOMERS-17-2899</_dlc_DocId>
    <_dlc_DocIdUrl xmlns="21e3d994-461f-4904-b5d3-a3b49fb448a4">
      <Url>https://www-a-edit.harel-ext.com/about/harel-group/harel/_layouts/15/DocIdRedir.aspx?ID=CUSTOMERS-17-2899</Url>
      <Description>CUSTOMERS-17-2899</Description>
    </_dlc_DocIdUrl>
  </documentManagement>
</p:properties>
</file>

<file path=customXml/itemProps1.xml><?xml version="1.0" encoding="utf-8"?>
<ds:datastoreItem xmlns:ds="http://schemas.openxmlformats.org/officeDocument/2006/customXml" ds:itemID="{7FF0857C-9FDE-4390-BDF4-624E7EBAAF0F}"/>
</file>

<file path=customXml/itemProps2.xml><?xml version="1.0" encoding="utf-8"?>
<ds:datastoreItem xmlns:ds="http://schemas.openxmlformats.org/officeDocument/2006/customXml" ds:itemID="{B3E07FCF-F838-46E8-A557-F55DC8E728B7}"/>
</file>

<file path=customXml/itemProps3.xml><?xml version="1.0" encoding="utf-8"?>
<ds:datastoreItem xmlns:ds="http://schemas.openxmlformats.org/officeDocument/2006/customXml" ds:itemID="{334ED4A0-FF3F-470A-A0D9-0DC08A0D4759}"/>
</file>

<file path=customXml/itemProps4.xml><?xml version="1.0" encoding="utf-8"?>
<ds:datastoreItem xmlns:ds="http://schemas.openxmlformats.org/officeDocument/2006/customXml" ds:itemID="{13AE303B-EB4A-4662-AA55-5479D96499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2</vt:i4>
      </vt:variant>
    </vt:vector>
  </HeadingPairs>
  <TitlesOfParts>
    <vt:vector size="4" baseType="lpstr">
      <vt:lpstr>כללי והון </vt:lpstr>
      <vt:lpstr>נוסטרו חיים</vt:lpstr>
      <vt:lpstr>'כללי והון '!WPrint_Area_W</vt:lpstr>
      <vt:lpstr>'נוסטרו חיים'!WPrint_Area_W</vt:lpstr>
    </vt:vector>
  </TitlesOfParts>
  <Company>Harel-ins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דוחות מרכיבי תשואה נוסטרו - ביטוח חיים וביטוח כללי רבעון 4</dc:title>
  <dc:creator>יובל סלמה</dc:creator>
  <dc:description>הונגש על ידי המרכז להנגשת מידע של עמותת נגישות ישראל.</dc:description>
  <cp:lastModifiedBy>Ori</cp:lastModifiedBy>
  <dcterms:created xsi:type="dcterms:W3CDTF">2021-03-31T18:39:32Z</dcterms:created>
  <dcterms:modified xsi:type="dcterms:W3CDTF">2021-04-04T05:20:07Z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e19dc00f-06f4-431f-871b-d13bc0db67ea</vt:lpwstr>
  </property>
  <property fmtid="{D5CDD505-2E9C-101B-9397-08002B2CF9AE}" pid="4" name="Order">
    <vt:r8>289900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