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85" windowHeight="11895" firstSheet="1" activeTab="6"/>
  </bookViews>
  <sheets>
    <sheet name="נספח 1 2234" sheetId="1" r:id="rId1"/>
    <sheet name="נספח 1 9927" sheetId="2" r:id="rId2"/>
    <sheet name="נספח 1 9928" sheetId="3" r:id="rId3"/>
    <sheet name="נספח 1 9929" sheetId="4" r:id="rId4"/>
    <sheet name="נספח 1 מצרפי" sheetId="5" r:id="rId5"/>
    <sheet name="נספח 2 מצרפי" sheetId="6" r:id="rId6"/>
    <sheet name="נספח 3 מצרפי" sheetId="7" r:id="rId7"/>
  </sheets>
  <definedNames/>
  <calcPr fullCalcOnLoad="1"/>
  <fileRecoveryPr autoRecover="0"/>
</workbook>
</file>

<file path=xl/sharedStrings.xml><?xml version="1.0" encoding="utf-8"?>
<sst xmlns="http://schemas.openxmlformats.org/spreadsheetml/2006/main" count="769" uniqueCount="140">
  <si>
    <t xml:space="preserve">גמל דיס' אג"ח ממשלת </t>
  </si>
  <si>
    <t>6901</t>
  </si>
  <si>
    <t>מספר אישור אוצר</t>
  </si>
  <si>
    <t>2234</t>
  </si>
  <si>
    <t xml:space="preserve">נספח 1 </t>
  </si>
  <si>
    <t/>
  </si>
  <si>
    <t>תאריך נכונות דו"ח</t>
  </si>
  <si>
    <t>2017-12-31</t>
  </si>
  <si>
    <t>קידוד קופה</t>
  </si>
  <si>
    <t>520014614-00000000000221-2234-000</t>
  </si>
  <si>
    <t>31/12/2017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</si>
  <si>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</si>
  <si>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</si>
  <si>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</si>
  <si>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</si>
  <si>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</si>
  <si>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</si>
  <si>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</si>
  <si>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</si>
  <si>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</si>
  <si>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</si>
  <si>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</si>
  <si>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</si>
  <si>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</si>
  <si>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</si>
  <si>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</si>
  <si>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</si>
  <si>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</si>
  <si>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</si>
  <si>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</si>
  <si>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</si>
  <si>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</si>
  <si>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</si>
  <si>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</si>
  <si>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</si>
  <si>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</si>
  <si>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</si>
  <si>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</si>
  <si>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</si>
  <si>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</si>
  <si>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</si>
  <si>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</si>
  <si>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</si>
  <si>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</si>
  <si>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</si>
  <si>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</si>
  <si>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</si>
  <si>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</si>
  <si>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</si>
  <si>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</si>
  <si>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</si>
  <si>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2018-01-18</t>
  </si>
  <si>
    <t>12:23:23</t>
  </si>
  <si>
    <t xml:space="preserve">גמל דיסקונט עד 50   </t>
  </si>
  <si>
    <t>6041</t>
  </si>
  <si>
    <t>9927</t>
  </si>
  <si>
    <t>520014614-00000000000221-9927-000</t>
  </si>
  <si>
    <t>12:23:25</t>
  </si>
  <si>
    <t xml:space="preserve">גמל דיסקונט 60-50   </t>
  </si>
  <si>
    <t>5961</t>
  </si>
  <si>
    <t>9928</t>
  </si>
  <si>
    <t>520014614-00000000000221-9928-000</t>
  </si>
  <si>
    <t>12:23:27</t>
  </si>
  <si>
    <t>גמל דיסקונט 60 ומעלה</t>
  </si>
  <si>
    <t>6891</t>
  </si>
  <si>
    <t>9929</t>
  </si>
  <si>
    <t>520014614-00000000000221-9929-000</t>
  </si>
  <si>
    <t>12:23:28</t>
  </si>
  <si>
    <t>גמל דיסקונט מצרפי</t>
  </si>
  <si>
    <t>520014614-00000000000221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</si>
  <si>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</si>
  <si>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</si>
  <si>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</si>
  <si>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</si>
  <si>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</si>
  <si>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</si>
  <si>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</si>
  <si>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</si>
  <si>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</si>
  <si>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</si>
  <si>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</si>
  <si>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</si>
  <si>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</si>
  <si>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</si>
  <si>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</si>
  <si>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</si>
  <si>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</si>
  <si>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</si>
  <si>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</si>
  <si>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</si>
  <si>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</si>
  <si>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</si>
  <si>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</si>
  <si>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</si>
  <si>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</si>
  <si>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אלטו 3</t>
  </si>
  <si>
    <t>בלו אטלנטיק פרטנרס</t>
  </si>
  <si>
    <t>נוקד אופורטיוניטי</t>
  </si>
  <si>
    <t>PI SPC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</si>
  <si>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</si>
  <si>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</si>
  <si>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</si>
  <si>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</si>
  <si>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</si>
  <si>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</si>
  <si>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</si>
  <si>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</si>
  <si>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NUTRIMENTA SINGAPORE</t>
  </si>
  <si>
    <t>KOTAK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</si>
  <si>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</si>
  <si>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</si>
  <si>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</si>
  <si>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</si>
  <si>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קסם מוצרים</t>
  </si>
  <si>
    <t>תכלית סל</t>
  </si>
  <si>
    <t>קסם סל ומוצרים</t>
  </si>
  <si>
    <t>קסם סל</t>
  </si>
  <si>
    <t>תכלית מורכבות</t>
  </si>
  <si>
    <t>הראל סל</t>
  </si>
  <si>
    <t>תעודת סל זרה</t>
  </si>
  <si>
    <t xml:space="preserve">WISDOMTREE </t>
  </si>
  <si>
    <t>BLACKROCK INC</t>
  </si>
  <si>
    <t>KRANE FUNDS</t>
  </si>
  <si>
    <t>BLACKROCK FUND ADVISORS</t>
  </si>
  <si>
    <t>EMERGING GLOBAL ADVISORS</t>
  </si>
  <si>
    <t>GLOBAL X MANAGEMENT</t>
  </si>
  <si>
    <t>STATE STREET GLOBAL ADVISORS</t>
  </si>
  <si>
    <t>ISHARES INC</t>
  </si>
  <si>
    <t>ISHARES TRUST</t>
  </si>
  <si>
    <t>DIAMONDS TRUST</t>
  </si>
  <si>
    <t>THE SELECT SECTOR SPDR TRUST</t>
  </si>
  <si>
    <t>BARCLAYS GLOBAL FUND ADVISORS</t>
  </si>
  <si>
    <t>ISHARES PLC</t>
  </si>
  <si>
    <t>סך החזר בגין תעודות סל</t>
  </si>
  <si>
    <t>סך הכל עמלות ניהול חיצוני</t>
  </si>
  <si>
    <t>סך נכסים לסוף שנה קודמת</t>
  </si>
  <si>
    <t>תכלית גלובל</t>
  </si>
  <si>
    <t>INVESCO PS CAPITAL</t>
  </si>
  <si>
    <t>VANGUARD GROUP</t>
  </si>
  <si>
    <t>SPDR TRUST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</si>
</sst>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 wrapText="1"/>
    </xf>
    <xf numFmtId="0" fontId="0" fillId="2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A1">
      <selection pane="topLeft" activeCell="A1" sqref="A1"/>
    </sheetView>
  </sheetViews>
  <sheetFormatPr defaultColWidth="9" defaultRowHeight="14.25"/>
  <cols>
    <col min="1" max="3" width="9" style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0</v>
      </c>
      <c r="J3" s="2" t="s">
        <v>1</v>
      </c>
    </row>
    <row r="4" spans="9:10" ht="14.25">
      <c r="I4" s="2" t="s">
        <v>2</v>
      </c>
      <c r="J4" s="2" t="s">
        <v>3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9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13</v>
      </c>
      <c r="F10" s="3" t="s">
        <v>14</v>
      </c>
    </row>
    <row r="11" spans="4:6" ht="14.25">
      <c r="D11" s="4">
        <v>0</v>
      </c>
      <c r="E11" s="3" t="s">
        <v>15</v>
      </c>
      <c r="F11" s="3" t="s">
        <v>5</v>
      </c>
    </row>
    <row r="12" spans="4:6" ht="14.25">
      <c r="D12" s="4">
        <v>0</v>
      </c>
      <c r="E12" s="3" t="s">
        <v>16</v>
      </c>
      <c r="F12" s="3" t="s">
        <v>5</v>
      </c>
    </row>
    <row r="13" spans="4:6" ht="14.25">
      <c r="D13" s="3" t="s">
        <v>5</v>
      </c>
      <c r="E13" s="3" t="s">
        <v>5</v>
      </c>
      <c r="F13" s="3" t="s">
        <v>5</v>
      </c>
    </row>
    <row r="14" spans="4:6" ht="14.25">
      <c r="D14" s="3" t="s">
        <v>5</v>
      </c>
      <c r="E14" s="3" t="s">
        <v>17</v>
      </c>
      <c r="F14" s="3" t="s">
        <v>18</v>
      </c>
    </row>
    <row r="15" spans="4:6" ht="14.25">
      <c r="D15" s="4">
        <v>0</v>
      </c>
      <c r="E15" s="3" t="s">
        <v>19</v>
      </c>
      <c r="F15" s="3" t="s">
        <v>5</v>
      </c>
    </row>
    <row r="16" spans="4:6" ht="14.25">
      <c r="D16" s="4">
        <v>0.89</v>
      </c>
      <c r="E16" s="3" t="s">
        <v>20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5</v>
      </c>
    </row>
    <row r="18" spans="4:6" ht="14.25">
      <c r="D18" s="3" t="s">
        <v>5</v>
      </c>
      <c r="E18" s="3" t="s">
        <v>21</v>
      </c>
      <c r="F18" s="3" t="s">
        <v>22</v>
      </c>
    </row>
    <row r="19" spans="4:6" ht="14.25">
      <c r="D19" s="3" t="s">
        <v>5</v>
      </c>
      <c r="E19" s="3" t="s">
        <v>23</v>
      </c>
      <c r="F19" s="3" t="s">
        <v>5</v>
      </c>
    </row>
    <row r="20" spans="4:6" ht="14.25">
      <c r="D20" s="4">
        <v>0</v>
      </c>
      <c r="E20" s="3" t="s">
        <v>24</v>
      </c>
      <c r="F20" s="3" t="s">
        <v>5</v>
      </c>
    </row>
    <row r="21" spans="4:6" ht="14.25">
      <c r="D21" s="4">
        <v>0</v>
      </c>
      <c r="E21" s="3" t="s">
        <v>25</v>
      </c>
      <c r="F21" s="3" t="s">
        <v>5</v>
      </c>
    </row>
    <row r="22" spans="4:6" ht="14.25">
      <c r="D22" s="4">
        <v>0</v>
      </c>
      <c r="E22" s="3" t="s">
        <v>26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27</v>
      </c>
      <c r="F24" s="3" t="s">
        <v>28</v>
      </c>
    </row>
    <row r="25" spans="4:6" ht="14.25">
      <c r="D25" s="4">
        <v>0</v>
      </c>
      <c r="E25" s="3" t="s">
        <v>29</v>
      </c>
      <c r="F25" s="3" t="s">
        <v>5</v>
      </c>
    </row>
    <row r="26" spans="4:6" ht="14.25">
      <c r="D26" s="4">
        <v>0</v>
      </c>
      <c r="E26" s="3" t="s">
        <v>30</v>
      </c>
      <c r="F26" s="3" t="s">
        <v>5</v>
      </c>
    </row>
    <row r="27" spans="4:6" ht="14.25">
      <c r="D27" s="4">
        <v>0</v>
      </c>
      <c r="E27" s="3" t="s">
        <v>31</v>
      </c>
      <c r="F27" s="3" t="s">
        <v>5</v>
      </c>
    </row>
    <row r="28" spans="4:6" ht="14.25">
      <c r="D28" s="4">
        <v>0</v>
      </c>
      <c r="E28" s="3" t="s">
        <v>32</v>
      </c>
      <c r="F28" s="3" t="s">
        <v>5</v>
      </c>
    </row>
    <row r="29" spans="4:6" ht="14.25">
      <c r="D29" s="4">
        <v>0</v>
      </c>
      <c r="E29" s="3" t="s">
        <v>33</v>
      </c>
      <c r="F29" s="3" t="s">
        <v>5</v>
      </c>
    </row>
    <row r="30" spans="4:6" ht="14.25">
      <c r="D30" s="4">
        <v>0</v>
      </c>
      <c r="E30" s="3" t="s">
        <v>34</v>
      </c>
      <c r="F30" s="3" t="s">
        <v>5</v>
      </c>
    </row>
    <row r="31" spans="4:6" ht="14.25">
      <c r="D31" s="4">
        <v>0</v>
      </c>
      <c r="E31" s="3" t="s">
        <v>35</v>
      </c>
      <c r="F31" s="3" t="s">
        <v>5</v>
      </c>
    </row>
    <row r="32" spans="4:6" ht="14.25">
      <c r="D32" s="4">
        <v>0</v>
      </c>
      <c r="E32" s="3" t="s">
        <v>36</v>
      </c>
      <c r="F32" s="3" t="s">
        <v>5</v>
      </c>
    </row>
    <row r="33" spans="4:6" ht="14.25">
      <c r="D33" s="4">
        <v>0</v>
      </c>
      <c r="E33" s="3" t="s">
        <v>37</v>
      </c>
      <c r="F33" s="3" t="s">
        <v>5</v>
      </c>
    </row>
    <row r="34" spans="4:6" ht="14.25">
      <c r="D34" s="3" t="s">
        <v>5</v>
      </c>
      <c r="E34" s="3" t="s">
        <v>5</v>
      </c>
      <c r="F34" s="3" t="s">
        <v>5</v>
      </c>
    </row>
    <row r="35" spans="4:6" ht="14.25">
      <c r="D35" s="3" t="s">
        <v>5</v>
      </c>
      <c r="E35" s="3" t="s">
        <v>38</v>
      </c>
      <c r="F35" s="3" t="s">
        <v>39</v>
      </c>
    </row>
    <row r="36" spans="4:6" ht="14.25">
      <c r="D36" s="4">
        <v>0</v>
      </c>
      <c r="E36" s="3" t="s">
        <v>40</v>
      </c>
      <c r="F36" s="3" t="s">
        <v>5</v>
      </c>
    </row>
    <row r="37" spans="4:6" ht="14.25">
      <c r="D37" s="4">
        <v>0</v>
      </c>
      <c r="E37" s="3" t="s">
        <v>41</v>
      </c>
      <c r="F37" s="3" t="s">
        <v>5</v>
      </c>
    </row>
    <row r="38" spans="4:6" ht="14.25">
      <c r="D38" s="3" t="s">
        <v>5</v>
      </c>
      <c r="E38" s="3" t="s">
        <v>5</v>
      </c>
      <c r="F38" s="3" t="s">
        <v>5</v>
      </c>
    </row>
    <row r="39" spans="4:6" ht="14.25">
      <c r="D39" s="4">
        <v>0.89</v>
      </c>
      <c r="E39" s="3" t="s">
        <v>42</v>
      </c>
      <c r="F39" s="3" t="s">
        <v>43</v>
      </c>
    </row>
    <row r="40" spans="4:6" ht="14.25">
      <c r="D40" s="3" t="s">
        <v>5</v>
      </c>
      <c r="E40" s="3" t="s">
        <v>5</v>
      </c>
      <c r="F40" s="3" t="s">
        <v>5</v>
      </c>
    </row>
    <row r="41" spans="4:6" ht="14.25">
      <c r="D41" s="3" t="s">
        <v>5</v>
      </c>
      <c r="E41" s="3" t="s">
        <v>44</v>
      </c>
      <c r="F41" s="3" t="s">
        <v>45</v>
      </c>
    </row>
    <row r="42" spans="4:6" ht="14.25">
      <c r="D42" s="3" t="s">
        <v>5</v>
      </c>
      <c r="E42" s="3" t="s">
        <v>46</v>
      </c>
      <c r="F42" s="3" t="s">
        <v>5</v>
      </c>
    </row>
    <row r="43" spans="4:6" ht="14.25">
      <c r="D43" s="4">
        <v>0</v>
      </c>
      <c r="E43" s="3" t="s">
        <v>47</v>
      </c>
      <c r="F43" s="3" t="s">
        <v>5</v>
      </c>
    </row>
    <row r="44" spans="4:6" ht="14.25">
      <c r="D44" s="3" t="s">
        <v>5</v>
      </c>
      <c r="E44" s="3" t="s">
        <v>48</v>
      </c>
      <c r="F44" s="3" t="s">
        <v>5</v>
      </c>
    </row>
    <row r="45" spans="4:6" ht="14.25">
      <c r="D45" s="4">
        <v>0</v>
      </c>
      <c r="E45" s="3" t="s">
        <v>49</v>
      </c>
      <c r="F45" s="3" t="s">
        <v>5</v>
      </c>
    </row>
    <row r="46" spans="4:6" ht="14.25">
      <c r="D46" s="3" t="s">
        <v>5</v>
      </c>
      <c r="E46" s="3" t="s">
        <v>5</v>
      </c>
      <c r="F46" s="3" t="s">
        <v>5</v>
      </c>
    </row>
    <row r="47" spans="4:6" ht="14.25">
      <c r="D47" s="4">
        <v>23259.11</v>
      </c>
      <c r="E47" s="3" t="s">
        <v>50</v>
      </c>
      <c r="F47" s="3" t="s">
        <v>5</v>
      </c>
    </row>
    <row r="51" spans="5:8" ht="14.25">
      <c r="E51" s="2" t="s">
        <v>5</v>
      </c>
      <c r="F51" s="2" t="s">
        <v>51</v>
      </c>
      <c r="H51" s="2" t="s">
        <v>52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C3:J51"/>
  <sheetViews>
    <sheetView workbookViewId="0" topLeftCell="A19">
      <selection pane="topLeft" activeCell="A1" sqref="A1"/>
    </sheetView>
  </sheetViews>
  <sheetFormatPr defaultColWidth="9" defaultRowHeight="14.25"/>
  <cols>
    <col min="1" max="3" width="9" style="1"/>
    <col min="4" max="4" width="10.87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0.87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0.87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0.87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0.87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0.87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0.87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0.87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0.87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0.87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0.87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0.87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0.87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0.87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0.87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0.87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0.87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0.87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0.87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0.87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0.87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0.87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0.87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0.87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0.87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0.87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0.87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0.87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0.87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0.87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0.87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0.87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0.87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0.87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0.87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0.87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0.87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0.87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0.87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0.87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0.87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0.87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0.87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0.87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0.87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0.87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0.87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0.87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0.87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0.87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0.87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0.87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0.87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0.87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0.87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0.87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0.87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0.87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0.87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0.87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0.87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0.87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0.87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0.87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53</v>
      </c>
      <c r="J3" s="2" t="s">
        <v>54</v>
      </c>
    </row>
    <row r="4" spans="9:10" ht="14.25">
      <c r="I4" s="2" t="s">
        <v>2</v>
      </c>
      <c r="J4" s="2" t="s">
        <v>55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56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13</v>
      </c>
      <c r="F10" s="3" t="s">
        <v>14</v>
      </c>
    </row>
    <row r="11" spans="4:6" ht="14.25">
      <c r="D11" s="4">
        <v>0</v>
      </c>
      <c r="E11" s="3" t="s">
        <v>15</v>
      </c>
      <c r="F11" s="3" t="s">
        <v>5</v>
      </c>
    </row>
    <row r="12" spans="4:6" ht="14.25">
      <c r="D12" s="4">
        <v>0</v>
      </c>
      <c r="E12" s="3" t="s">
        <v>16</v>
      </c>
      <c r="F12" s="3" t="s">
        <v>5</v>
      </c>
    </row>
    <row r="13" spans="4:6" ht="14.25">
      <c r="D13" s="3" t="s">
        <v>5</v>
      </c>
      <c r="E13" s="3" t="s">
        <v>5</v>
      </c>
      <c r="F13" s="3" t="s">
        <v>5</v>
      </c>
    </row>
    <row r="14" spans="4:6" ht="14.25">
      <c r="D14" s="3" t="s">
        <v>5</v>
      </c>
      <c r="E14" s="3" t="s">
        <v>17</v>
      </c>
      <c r="F14" s="3" t="s">
        <v>18</v>
      </c>
    </row>
    <row r="15" spans="4:6" ht="14.25">
      <c r="D15" s="4">
        <v>0</v>
      </c>
      <c r="E15" s="3" t="s">
        <v>19</v>
      </c>
      <c r="F15" s="3" t="s">
        <v>5</v>
      </c>
    </row>
    <row r="16" spans="3:6" ht="14.25">
      <c r="C16" s="5"/>
      <c r="D16" s="4">
        <v>0.18</v>
      </c>
      <c r="E16" s="3" t="s">
        <v>20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5</v>
      </c>
    </row>
    <row r="18" spans="4:6" ht="14.25">
      <c r="D18" s="3" t="s">
        <v>5</v>
      </c>
      <c r="E18" s="3" t="s">
        <v>21</v>
      </c>
      <c r="F18" s="3" t="s">
        <v>22</v>
      </c>
    </row>
    <row r="19" spans="4:6" ht="14.25">
      <c r="D19" s="3" t="s">
        <v>5</v>
      </c>
      <c r="E19" s="3" t="s">
        <v>23</v>
      </c>
      <c r="F19" s="3" t="s">
        <v>5</v>
      </c>
    </row>
    <row r="20" spans="4:6" ht="14.25">
      <c r="D20" s="4">
        <v>0</v>
      </c>
      <c r="E20" s="3" t="s">
        <v>24</v>
      </c>
      <c r="F20" s="3" t="s">
        <v>5</v>
      </c>
    </row>
    <row r="21" spans="4:6" ht="14.25">
      <c r="D21" s="4">
        <v>0</v>
      </c>
      <c r="E21" s="3" t="s">
        <v>25</v>
      </c>
      <c r="F21" s="3" t="s">
        <v>5</v>
      </c>
    </row>
    <row r="22" spans="4:6" ht="14.25">
      <c r="D22" s="4">
        <v>0</v>
      </c>
      <c r="E22" s="3" t="s">
        <v>26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27</v>
      </c>
      <c r="F24" s="3" t="s">
        <v>28</v>
      </c>
    </row>
    <row r="25" spans="4:6" ht="14.25">
      <c r="D25" s="4">
        <v>0</v>
      </c>
      <c r="E25" s="3" t="s">
        <v>29</v>
      </c>
      <c r="F25" s="3" t="s">
        <v>5</v>
      </c>
    </row>
    <row r="26" spans="4:6" ht="14.25">
      <c r="D26" s="4">
        <v>0</v>
      </c>
      <c r="E26" s="3" t="s">
        <v>30</v>
      </c>
      <c r="F26" s="3" t="s">
        <v>5</v>
      </c>
    </row>
    <row r="27" spans="4:6" ht="14.25">
      <c r="D27" s="4">
        <v>0</v>
      </c>
      <c r="E27" s="3" t="s">
        <v>31</v>
      </c>
      <c r="F27" s="3" t="s">
        <v>5</v>
      </c>
    </row>
    <row r="28" spans="4:6" ht="14.25">
      <c r="D28" s="4">
        <v>0</v>
      </c>
      <c r="E28" s="3" t="s">
        <v>32</v>
      </c>
      <c r="F28" s="3" t="s">
        <v>5</v>
      </c>
    </row>
    <row r="29" spans="4:6" ht="14.25">
      <c r="D29" s="4">
        <v>1.22</v>
      </c>
      <c r="E29" s="3" t="s">
        <v>33</v>
      </c>
      <c r="F29" s="3" t="s">
        <v>5</v>
      </c>
    </row>
    <row r="30" spans="4:6" ht="14.25">
      <c r="D30" s="4">
        <v>5.44</v>
      </c>
      <c r="E30" s="3" t="s">
        <v>34</v>
      </c>
      <c r="F30" s="3" t="s">
        <v>5</v>
      </c>
    </row>
    <row r="31" spans="4:6" ht="14.25">
      <c r="D31" s="4">
        <v>0</v>
      </c>
      <c r="E31" s="3" t="s">
        <v>35</v>
      </c>
      <c r="F31" s="3" t="s">
        <v>5</v>
      </c>
    </row>
    <row r="32" spans="4:6" ht="14.25">
      <c r="D32" s="4">
        <v>0</v>
      </c>
      <c r="E32" s="3" t="s">
        <v>36</v>
      </c>
      <c r="F32" s="3" t="s">
        <v>5</v>
      </c>
    </row>
    <row r="33" spans="4:6" ht="14.25">
      <c r="D33" s="4">
        <v>-5.48</v>
      </c>
      <c r="E33" s="3" t="s">
        <v>37</v>
      </c>
      <c r="F33" s="3" t="s">
        <v>5</v>
      </c>
    </row>
    <row r="34" spans="4:6" ht="14.25">
      <c r="D34" s="3" t="s">
        <v>5</v>
      </c>
      <c r="E34" s="3" t="s">
        <v>5</v>
      </c>
      <c r="F34" s="3" t="s">
        <v>5</v>
      </c>
    </row>
    <row r="35" spans="4:6" ht="14.25">
      <c r="D35" s="3" t="s">
        <v>5</v>
      </c>
      <c r="E35" s="3" t="s">
        <v>38</v>
      </c>
      <c r="F35" s="3" t="s">
        <v>39</v>
      </c>
    </row>
    <row r="36" spans="4:6" ht="14.25">
      <c r="D36" s="4">
        <v>0</v>
      </c>
      <c r="E36" s="3" t="s">
        <v>40</v>
      </c>
      <c r="F36" s="3" t="s">
        <v>5</v>
      </c>
    </row>
    <row r="37" spans="4:6" ht="14.25">
      <c r="D37" s="4">
        <v>0</v>
      </c>
      <c r="E37" s="3" t="s">
        <v>41</v>
      </c>
      <c r="F37" s="3" t="s">
        <v>5</v>
      </c>
    </row>
    <row r="38" spans="4:6" ht="14.25">
      <c r="D38" s="3" t="s">
        <v>5</v>
      </c>
      <c r="E38" s="3" t="s">
        <v>5</v>
      </c>
      <c r="F38" s="3" t="s">
        <v>5</v>
      </c>
    </row>
    <row r="39" spans="4:6" ht="14.25">
      <c r="D39" s="4">
        <v>1.36</v>
      </c>
      <c r="E39" s="3" t="s">
        <v>42</v>
      </c>
      <c r="F39" s="3" t="s">
        <v>43</v>
      </c>
    </row>
    <row r="40" spans="4:6" ht="14.25">
      <c r="D40" s="3" t="s">
        <v>5</v>
      </c>
      <c r="E40" s="3" t="s">
        <v>5</v>
      </c>
      <c r="F40" s="3" t="s">
        <v>5</v>
      </c>
    </row>
    <row r="41" spans="4:6" ht="14.25">
      <c r="D41" s="3" t="s">
        <v>5</v>
      </c>
      <c r="E41" s="3" t="s">
        <v>44</v>
      </c>
      <c r="F41" s="3" t="s">
        <v>45</v>
      </c>
    </row>
    <row r="42" spans="4:6" ht="14.25">
      <c r="D42" s="3" t="s">
        <v>5</v>
      </c>
      <c r="E42" s="3" t="s">
        <v>46</v>
      </c>
      <c r="F42" s="3" t="s">
        <v>5</v>
      </c>
    </row>
    <row r="43" spans="3:6" ht="14.25">
      <c r="C43" s="5"/>
      <c r="D43" s="4">
        <v>0.01</v>
      </c>
      <c r="E43" s="3" t="s">
        <v>47</v>
      </c>
      <c r="F43" s="3" t="s">
        <v>5</v>
      </c>
    </row>
    <row r="44" spans="4:6" ht="14.25">
      <c r="D44" s="3" t="s">
        <v>5</v>
      </c>
      <c r="E44" s="3" t="s">
        <v>48</v>
      </c>
      <c r="F44" s="3" t="s">
        <v>5</v>
      </c>
    </row>
    <row r="45" spans="4:6" ht="14.25">
      <c r="D45" s="4">
        <v>0.01</v>
      </c>
      <c r="E45" s="3" t="s">
        <v>49</v>
      </c>
      <c r="F45" s="3" t="s">
        <v>5</v>
      </c>
    </row>
    <row r="46" spans="4:6" ht="14.25">
      <c r="D46" s="3" t="s">
        <v>5</v>
      </c>
      <c r="E46" s="3" t="s">
        <v>5</v>
      </c>
      <c r="F46" s="3" t="s">
        <v>5</v>
      </c>
    </row>
    <row r="47" spans="4:6" ht="14.25">
      <c r="D47" s="4">
        <v>11058.09</v>
      </c>
      <c r="E47" s="3" t="s">
        <v>50</v>
      </c>
      <c r="F47" s="3" t="s">
        <v>5</v>
      </c>
    </row>
    <row r="51" spans="5:8" ht="14.25">
      <c r="E51" s="2" t="s">
        <v>5</v>
      </c>
      <c r="F51" s="2" t="s">
        <v>51</v>
      </c>
      <c r="H51" s="2" t="s">
        <v>57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C3:J51"/>
  <sheetViews>
    <sheetView workbookViewId="0" topLeftCell="A10">
      <selection pane="topLeft" activeCell="A1" sqref="A1"/>
    </sheetView>
  </sheetViews>
  <sheetFormatPr defaultColWidth="9" defaultRowHeight="14.25"/>
  <cols>
    <col min="1" max="3" width="9" style="1"/>
    <col min="4" max="4" width="12.2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2.2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2.2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2.2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2.2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2.2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2.2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2.2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2.2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2.2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2.2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2.2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2.2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2.2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2.2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2.2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2.2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2.2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2.2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2.2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2.2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2.2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2.2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2.2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2.2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2.2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2.2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2.2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2.2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2.2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2.2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2.2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2.2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2.2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2.2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2.2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2.2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2.2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2.2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2.2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2.2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2.2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2.2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2.2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2.2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2.2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2.2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2.2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2.2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2.2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2.2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2.2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2.2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2.2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2.2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2.2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2.2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2.2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2.2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2.2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2.2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2.2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2.2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2.2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58</v>
      </c>
      <c r="J3" s="2" t="s">
        <v>59</v>
      </c>
    </row>
    <row r="4" spans="9:10" ht="14.25">
      <c r="I4" s="2" t="s">
        <v>2</v>
      </c>
      <c r="J4" s="2" t="s">
        <v>60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61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13</v>
      </c>
      <c r="F10" s="3" t="s">
        <v>14</v>
      </c>
    </row>
    <row r="11" spans="4:6" ht="14.25">
      <c r="D11" s="4">
        <v>0</v>
      </c>
      <c r="E11" s="3" t="s">
        <v>15</v>
      </c>
      <c r="F11" s="3" t="s">
        <v>5</v>
      </c>
    </row>
    <row r="12" spans="4:6" ht="14.25">
      <c r="D12" s="4">
        <v>0</v>
      </c>
      <c r="E12" s="3" t="s">
        <v>16</v>
      </c>
      <c r="F12" s="3" t="s">
        <v>5</v>
      </c>
    </row>
    <row r="13" spans="4:6" ht="14.25">
      <c r="D13" s="3" t="s">
        <v>5</v>
      </c>
      <c r="E13" s="3" t="s">
        <v>5</v>
      </c>
      <c r="F13" s="3" t="s">
        <v>5</v>
      </c>
    </row>
    <row r="14" spans="4:6" ht="14.25">
      <c r="D14" s="3" t="s">
        <v>5</v>
      </c>
      <c r="E14" s="3" t="s">
        <v>17</v>
      </c>
      <c r="F14" s="3" t="s">
        <v>18</v>
      </c>
    </row>
    <row r="15" spans="4:6" ht="14.25">
      <c r="D15" s="4">
        <v>0</v>
      </c>
      <c r="E15" s="3" t="s">
        <v>19</v>
      </c>
      <c r="F15" s="3" t="s">
        <v>5</v>
      </c>
    </row>
    <row r="16" spans="4:6" ht="14.25">
      <c r="D16" s="4">
        <v>0.52</v>
      </c>
      <c r="E16" s="3" t="s">
        <v>20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5</v>
      </c>
    </row>
    <row r="18" spans="4:6" ht="14.25">
      <c r="D18" s="3" t="s">
        <v>5</v>
      </c>
      <c r="E18" s="3" t="s">
        <v>21</v>
      </c>
      <c r="F18" s="3" t="s">
        <v>22</v>
      </c>
    </row>
    <row r="19" spans="4:6" ht="14.25">
      <c r="D19" s="3" t="s">
        <v>5</v>
      </c>
      <c r="E19" s="3" t="s">
        <v>23</v>
      </c>
      <c r="F19" s="3" t="s">
        <v>5</v>
      </c>
    </row>
    <row r="20" spans="4:6" ht="14.25">
      <c r="D20" s="4">
        <v>0</v>
      </c>
      <c r="E20" s="3" t="s">
        <v>24</v>
      </c>
      <c r="F20" s="3" t="s">
        <v>5</v>
      </c>
    </row>
    <row r="21" spans="4:6" ht="14.25">
      <c r="D21" s="4">
        <v>0</v>
      </c>
      <c r="E21" s="3" t="s">
        <v>25</v>
      </c>
      <c r="F21" s="3" t="s">
        <v>5</v>
      </c>
    </row>
    <row r="22" spans="4:6" ht="14.25">
      <c r="D22" s="4">
        <v>0</v>
      </c>
      <c r="E22" s="3" t="s">
        <v>26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27</v>
      </c>
      <c r="F24" s="3" t="s">
        <v>28</v>
      </c>
    </row>
    <row r="25" spans="3:6" ht="14.25">
      <c r="C25" s="5"/>
      <c r="D25" s="4">
        <v>69.43</v>
      </c>
      <c r="E25" s="3" t="s">
        <v>29</v>
      </c>
      <c r="F25" s="3" t="s">
        <v>5</v>
      </c>
    </row>
    <row r="26" spans="4:6" ht="14.25">
      <c r="D26" s="4">
        <v>283.69</v>
      </c>
      <c r="E26" s="3" t="s">
        <v>30</v>
      </c>
      <c r="F26" s="3" t="s">
        <v>5</v>
      </c>
    </row>
    <row r="27" spans="4:6" ht="14.25">
      <c r="D27" s="4">
        <v>0</v>
      </c>
      <c r="E27" s="3" t="s">
        <v>31</v>
      </c>
      <c r="F27" s="3" t="s">
        <v>5</v>
      </c>
    </row>
    <row r="28" spans="4:6" ht="14.25">
      <c r="D28" s="4">
        <v>0</v>
      </c>
      <c r="E28" s="3" t="s">
        <v>32</v>
      </c>
      <c r="F28" s="3" t="s">
        <v>5</v>
      </c>
    </row>
    <row r="29" spans="3:6" ht="14.25">
      <c r="C29" s="5"/>
      <c r="D29" s="4">
        <v>836.90</v>
      </c>
      <c r="E29" s="3" t="s">
        <v>33</v>
      </c>
      <c r="F29" s="3" t="s">
        <v>5</v>
      </c>
    </row>
    <row r="30" spans="3:6" ht="14.25">
      <c r="C30" s="5"/>
      <c r="D30" s="4">
        <v>353</v>
      </c>
      <c r="E30" s="3" t="s">
        <v>34</v>
      </c>
      <c r="F30" s="3" t="s">
        <v>5</v>
      </c>
    </row>
    <row r="31" spans="4:6" ht="14.25">
      <c r="D31" s="4">
        <v>0</v>
      </c>
      <c r="E31" s="3" t="s">
        <v>35</v>
      </c>
      <c r="F31" s="3" t="s">
        <v>5</v>
      </c>
    </row>
    <row r="32" spans="3:6" ht="14.25">
      <c r="C32" s="5"/>
      <c r="D32" s="4">
        <v>193.81</v>
      </c>
      <c r="E32" s="3" t="s">
        <v>36</v>
      </c>
      <c r="F32" s="3" t="s">
        <v>5</v>
      </c>
    </row>
    <row r="33" spans="3:6" ht="14.25">
      <c r="C33" s="5"/>
      <c r="D33" s="4">
        <v>-1279.23</v>
      </c>
      <c r="E33" s="3" t="s">
        <v>37</v>
      </c>
      <c r="F33" s="3" t="s">
        <v>5</v>
      </c>
    </row>
    <row r="34" spans="4:6" ht="14.25">
      <c r="D34" s="3" t="s">
        <v>5</v>
      </c>
      <c r="E34" s="3" t="s">
        <v>5</v>
      </c>
      <c r="F34" s="3" t="s">
        <v>5</v>
      </c>
    </row>
    <row r="35" spans="4:6" ht="14.25">
      <c r="D35" s="3" t="s">
        <v>5</v>
      </c>
      <c r="E35" s="3" t="s">
        <v>38</v>
      </c>
      <c r="F35" s="3" t="s">
        <v>39</v>
      </c>
    </row>
    <row r="36" spans="4:6" ht="14.25">
      <c r="D36" s="4">
        <v>0</v>
      </c>
      <c r="E36" s="3" t="s">
        <v>40</v>
      </c>
      <c r="F36" s="3" t="s">
        <v>5</v>
      </c>
    </row>
    <row r="37" spans="4:6" ht="14.25">
      <c r="D37" s="4">
        <v>0</v>
      </c>
      <c r="E37" s="3" t="s">
        <v>41</v>
      </c>
      <c r="F37" s="3" t="s">
        <v>5</v>
      </c>
    </row>
    <row r="38" spans="4:6" ht="14.25">
      <c r="D38" s="3" t="s">
        <v>5</v>
      </c>
      <c r="E38" s="3" t="s">
        <v>5</v>
      </c>
      <c r="F38" s="3" t="s">
        <v>5</v>
      </c>
    </row>
    <row r="39" spans="4:6" ht="14.25">
      <c r="D39" s="4">
        <v>458.12</v>
      </c>
      <c r="E39" s="3" t="s">
        <v>42</v>
      </c>
      <c r="F39" s="3" t="s">
        <v>43</v>
      </c>
    </row>
    <row r="40" spans="4:6" ht="14.25">
      <c r="D40" s="3" t="s">
        <v>5</v>
      </c>
      <c r="E40" s="3" t="s">
        <v>5</v>
      </c>
      <c r="F40" s="3" t="s">
        <v>5</v>
      </c>
    </row>
    <row r="41" spans="4:6" ht="14.25">
      <c r="D41" s="3" t="s">
        <v>5</v>
      </c>
      <c r="E41" s="3" t="s">
        <v>44</v>
      </c>
      <c r="F41" s="3" t="s">
        <v>45</v>
      </c>
    </row>
    <row r="42" spans="4:6" ht="14.25">
      <c r="D42" s="3" t="s">
        <v>5</v>
      </c>
      <c r="E42" s="3" t="s">
        <v>46</v>
      </c>
      <c r="F42" s="3" t="s">
        <v>5</v>
      </c>
    </row>
    <row r="43" spans="4:6" ht="14.25">
      <c r="D43" s="4">
        <v>0.02</v>
      </c>
      <c r="E43" s="3" t="s">
        <v>47</v>
      </c>
      <c r="F43" s="3" t="s">
        <v>5</v>
      </c>
    </row>
    <row r="44" spans="4:6" ht="14.25">
      <c r="D44" s="3" t="s">
        <v>5</v>
      </c>
      <c r="E44" s="3" t="s">
        <v>48</v>
      </c>
      <c r="F44" s="3" t="s">
        <v>5</v>
      </c>
    </row>
    <row r="45" spans="4:6" ht="14.25">
      <c r="D45" s="4">
        <v>0.02</v>
      </c>
      <c r="E45" s="3" t="s">
        <v>49</v>
      </c>
      <c r="F45" s="3" t="s">
        <v>5</v>
      </c>
    </row>
    <row r="46" spans="4:6" ht="14.25">
      <c r="D46" s="3" t="s">
        <v>5</v>
      </c>
      <c r="E46" s="3" t="s">
        <v>5</v>
      </c>
      <c r="F46" s="3" t="s">
        <v>5</v>
      </c>
    </row>
    <row r="47" spans="4:6" ht="14.25">
      <c r="D47" s="4">
        <v>2333848.53</v>
      </c>
      <c r="E47" s="3" t="s">
        <v>50</v>
      </c>
      <c r="F47" s="3" t="s">
        <v>5</v>
      </c>
    </row>
    <row r="51" spans="5:8" ht="14.25">
      <c r="E51" s="2" t="s">
        <v>5</v>
      </c>
      <c r="F51" s="2" t="s">
        <v>51</v>
      </c>
      <c r="H51" s="2" t="s">
        <v>62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A1">
      <selection pane="topLeft" activeCell="A1" sqref="A1"/>
    </sheetView>
  </sheetViews>
  <sheetFormatPr defaultColWidth="9" defaultRowHeight="14.25"/>
  <cols>
    <col min="1" max="3" width="9" style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63</v>
      </c>
      <c r="J3" s="2" t="s">
        <v>64</v>
      </c>
    </row>
    <row r="4" spans="9:10" ht="14.25">
      <c r="I4" s="2" t="s">
        <v>2</v>
      </c>
      <c r="J4" s="2" t="s">
        <v>65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66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13</v>
      </c>
      <c r="F10" s="3" t="s">
        <v>14</v>
      </c>
    </row>
    <row r="11" spans="4:6" ht="14.25">
      <c r="D11" s="4">
        <v>0</v>
      </c>
      <c r="E11" s="3" t="s">
        <v>15</v>
      </c>
      <c r="F11" s="3" t="s">
        <v>5</v>
      </c>
    </row>
    <row r="12" spans="4:6" ht="14.25">
      <c r="D12" s="4">
        <v>0</v>
      </c>
      <c r="E12" s="3" t="s">
        <v>16</v>
      </c>
      <c r="F12" s="3" t="s">
        <v>5</v>
      </c>
    </row>
    <row r="13" spans="4:6" ht="14.25">
      <c r="D13" s="3"/>
      <c r="E13" s="3" t="s">
        <v>5</v>
      </c>
      <c r="F13" s="3" t="s">
        <v>5</v>
      </c>
    </row>
    <row r="14" spans="4:6" ht="14.25">
      <c r="D14" s="3" t="s">
        <v>5</v>
      </c>
      <c r="E14" s="3" t="s">
        <v>17</v>
      </c>
      <c r="F14" s="3" t="s">
        <v>18</v>
      </c>
    </row>
    <row r="15" spans="4:6" ht="14.25">
      <c r="D15" s="4">
        <v>0</v>
      </c>
      <c r="E15" s="3" t="s">
        <v>19</v>
      </c>
      <c r="F15" s="3" t="s">
        <v>5</v>
      </c>
    </row>
    <row r="16" spans="4:6" ht="14.25">
      <c r="D16" s="4">
        <f>0.28+0.72</f>
        <v>1</v>
      </c>
      <c r="E16" s="3" t="s">
        <v>20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5</v>
      </c>
    </row>
    <row r="18" spans="4:6" ht="14.25">
      <c r="D18" s="3" t="s">
        <v>5</v>
      </c>
      <c r="E18" s="3" t="s">
        <v>21</v>
      </c>
      <c r="F18" s="3" t="s">
        <v>22</v>
      </c>
    </row>
    <row r="19" spans="4:6" ht="14.25">
      <c r="D19" s="3" t="s">
        <v>5</v>
      </c>
      <c r="E19" s="3" t="s">
        <v>23</v>
      </c>
      <c r="F19" s="3" t="s">
        <v>5</v>
      </c>
    </row>
    <row r="20" spans="4:6" ht="14.25">
      <c r="D20" s="4">
        <v>0</v>
      </c>
      <c r="E20" s="3" t="s">
        <v>24</v>
      </c>
      <c r="F20" s="3" t="s">
        <v>5</v>
      </c>
    </row>
    <row r="21" spans="4:6" ht="14.25">
      <c r="D21" s="4">
        <v>0</v>
      </c>
      <c r="E21" s="3" t="s">
        <v>25</v>
      </c>
      <c r="F21" s="3" t="s">
        <v>5</v>
      </c>
    </row>
    <row r="22" spans="4:6" ht="14.25">
      <c r="D22" s="4">
        <v>0</v>
      </c>
      <c r="E22" s="3" t="s">
        <v>26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27</v>
      </c>
      <c r="F24" s="3" t="s">
        <v>28</v>
      </c>
    </row>
    <row r="25" spans="4:6" ht="14.25">
      <c r="D25" s="4">
        <v>0</v>
      </c>
      <c r="E25" s="3" t="s">
        <v>29</v>
      </c>
      <c r="F25" s="3" t="s">
        <v>5</v>
      </c>
    </row>
    <row r="26" spans="4:6" ht="14.25">
      <c r="D26" s="4">
        <v>0</v>
      </c>
      <c r="E26" s="3" t="s">
        <v>30</v>
      </c>
      <c r="F26" s="3" t="s">
        <v>5</v>
      </c>
    </row>
    <row r="27" spans="4:6" ht="14.25">
      <c r="D27" s="4">
        <v>0</v>
      </c>
      <c r="E27" s="3" t="s">
        <v>31</v>
      </c>
      <c r="F27" s="3" t="s">
        <v>5</v>
      </c>
    </row>
    <row r="28" spans="4:6" ht="14.25">
      <c r="D28" s="4">
        <v>0</v>
      </c>
      <c r="E28" s="3" t="s">
        <v>32</v>
      </c>
      <c r="F28" s="3" t="s">
        <v>5</v>
      </c>
    </row>
    <row r="29" spans="4:6" ht="14.25">
      <c r="D29" s="4">
        <v>4.15</v>
      </c>
      <c r="E29" s="3" t="s">
        <v>33</v>
      </c>
      <c r="F29" s="3" t="s">
        <v>5</v>
      </c>
    </row>
    <row r="30" spans="4:6" ht="14.25">
      <c r="D30" s="4">
        <v>0.94</v>
      </c>
      <c r="E30" s="3" t="s">
        <v>34</v>
      </c>
      <c r="F30" s="3" t="s">
        <v>5</v>
      </c>
    </row>
    <row r="31" spans="4:6" ht="14.25">
      <c r="D31" s="4">
        <v>0</v>
      </c>
      <c r="E31" s="3" t="s">
        <v>35</v>
      </c>
      <c r="F31" s="3" t="s">
        <v>5</v>
      </c>
    </row>
    <row r="32" spans="4:6" ht="14.25">
      <c r="D32" s="4">
        <v>0</v>
      </c>
      <c r="E32" s="3" t="s">
        <v>36</v>
      </c>
      <c r="F32" s="3" t="s">
        <v>5</v>
      </c>
    </row>
    <row r="33" spans="4:6" ht="14.25">
      <c r="D33" s="4">
        <v>-6.97</v>
      </c>
      <c r="E33" s="3" t="s">
        <v>37</v>
      </c>
      <c r="F33" s="3" t="s">
        <v>5</v>
      </c>
    </row>
    <row r="34" spans="4:6" ht="14.25">
      <c r="D34" s="3" t="s">
        <v>5</v>
      </c>
      <c r="E34" s="3" t="s">
        <v>5</v>
      </c>
      <c r="F34" s="3" t="s">
        <v>5</v>
      </c>
    </row>
    <row r="35" spans="4:6" ht="14.25">
      <c r="D35" s="3" t="s">
        <v>5</v>
      </c>
      <c r="E35" s="3" t="s">
        <v>38</v>
      </c>
      <c r="F35" s="3" t="s">
        <v>39</v>
      </c>
    </row>
    <row r="36" spans="4:6" ht="14.25">
      <c r="D36" s="4">
        <v>0</v>
      </c>
      <c r="E36" s="3" t="s">
        <v>40</v>
      </c>
      <c r="F36" s="3" t="s">
        <v>5</v>
      </c>
    </row>
    <row r="37" spans="4:6" ht="14.25">
      <c r="D37" s="4">
        <v>0</v>
      </c>
      <c r="E37" s="3" t="s">
        <v>41</v>
      </c>
      <c r="F37" s="3" t="s">
        <v>5</v>
      </c>
    </row>
    <row r="38" spans="4:6" ht="14.25">
      <c r="D38" s="3" t="s">
        <v>5</v>
      </c>
      <c r="E38" s="3" t="s">
        <v>5</v>
      </c>
      <c r="F38" s="3" t="s">
        <v>5</v>
      </c>
    </row>
    <row r="39" spans="4:6" ht="14.25">
      <c r="D39" s="4">
        <f>D16+D29+D30+D33</f>
        <v>-0.8799999999999999</v>
      </c>
      <c r="E39" s="3" t="s">
        <v>42</v>
      </c>
      <c r="F39" s="3" t="s">
        <v>43</v>
      </c>
    </row>
    <row r="40" spans="4:6" ht="14.25">
      <c r="D40" s="3" t="s">
        <v>5</v>
      </c>
      <c r="E40" s="3" t="s">
        <v>5</v>
      </c>
      <c r="F40" s="3" t="s">
        <v>5</v>
      </c>
    </row>
    <row r="41" spans="4:6" ht="14.25">
      <c r="D41" s="3" t="s">
        <v>5</v>
      </c>
      <c r="E41" s="3" t="s">
        <v>44</v>
      </c>
      <c r="F41" s="3" t="s">
        <v>45</v>
      </c>
    </row>
    <row r="42" spans="4:6" ht="14.25">
      <c r="D42" s="3" t="s">
        <v>5</v>
      </c>
      <c r="E42" s="3" t="s">
        <v>46</v>
      </c>
      <c r="F42" s="3" t="s">
        <v>5</v>
      </c>
    </row>
    <row r="43" spans="4:6" ht="14.25">
      <c r="D43" s="4">
        <v>0</v>
      </c>
      <c r="E43" s="3" t="s">
        <v>47</v>
      </c>
      <c r="F43" s="3" t="s">
        <v>5</v>
      </c>
    </row>
    <row r="44" spans="4:6" ht="14.25">
      <c r="D44" s="3" t="s">
        <v>5</v>
      </c>
      <c r="E44" s="3" t="s">
        <v>48</v>
      </c>
      <c r="F44" s="3" t="s">
        <v>5</v>
      </c>
    </row>
    <row r="45" spans="4:6" ht="14.25">
      <c r="D45" s="4">
        <v>0</v>
      </c>
      <c r="E45" s="3" t="s">
        <v>49</v>
      </c>
      <c r="F45" s="3" t="s">
        <v>5</v>
      </c>
    </row>
    <row r="46" spans="4:6" ht="14.25">
      <c r="D46" s="3" t="s">
        <v>5</v>
      </c>
      <c r="E46" s="3" t="s">
        <v>5</v>
      </c>
      <c r="F46" s="3" t="s">
        <v>5</v>
      </c>
    </row>
    <row r="47" spans="4:6" ht="14.25">
      <c r="D47" s="4">
        <v>33343.62</v>
      </c>
      <c r="E47" s="3" t="s">
        <v>50</v>
      </c>
      <c r="F47" s="3" t="s">
        <v>5</v>
      </c>
    </row>
    <row r="51" spans="5:8" ht="14.25">
      <c r="E51" s="2" t="s">
        <v>5</v>
      </c>
      <c r="F51" s="2" t="s">
        <v>51</v>
      </c>
      <c r="H51" s="2" t="s">
        <v>67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C3:J51"/>
  <sheetViews>
    <sheetView workbookViewId="0" topLeftCell="B16">
      <selection pane="topLeft" activeCell="A1" sqref="A1"/>
    </sheetView>
  </sheetViews>
  <sheetFormatPr defaultColWidth="9" defaultRowHeight="14.25"/>
  <cols>
    <col min="1" max="3" width="9" style="1"/>
    <col min="4" max="4" width="12.2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2.2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2.2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2.2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2.2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2.2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2.2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2.2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2.2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2.2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2.2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2.2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2.2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2.2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2.2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2.2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2.2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2.2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2.2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2.2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2.2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2.2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2.2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2.2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2.2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2.2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2.2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2.2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2.2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2.2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2.2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2.2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2.2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2.2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2.2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2.2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2.2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2.2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2.2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2.2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2.2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2.2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2.2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2.2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2.2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2.2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2.2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2.2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2.2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2.2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2.2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2.2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2.2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2.2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2.2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2.2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2.2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2.2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2.2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2.2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2.2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2.2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2.2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2.2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68</v>
      </c>
      <c r="J3" s="2"/>
    </row>
    <row r="4" spans="9:10" ht="14.25">
      <c r="I4" s="2" t="s">
        <v>2</v>
      </c>
      <c r="J4" s="2">
        <v>221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69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13</v>
      </c>
      <c r="F10" s="3" t="s">
        <v>14</v>
      </c>
    </row>
    <row r="11" spans="4:6" ht="14.25">
      <c r="D11" s="4">
        <v>0</v>
      </c>
      <c r="E11" s="3" t="s">
        <v>15</v>
      </c>
      <c r="F11" s="3" t="s">
        <v>5</v>
      </c>
    </row>
    <row r="12" spans="4:6" ht="14.25">
      <c r="D12" s="4">
        <v>0</v>
      </c>
      <c r="E12" s="3" t="s">
        <v>16</v>
      </c>
      <c r="F12" s="3" t="s">
        <v>5</v>
      </c>
    </row>
    <row r="13" spans="4:6" ht="14.25">
      <c r="D13" s="3" t="s">
        <v>5</v>
      </c>
      <c r="E13" s="3" t="s">
        <v>5</v>
      </c>
      <c r="F13" s="3" t="s">
        <v>5</v>
      </c>
    </row>
    <row r="14" spans="4:6" ht="14.25">
      <c r="D14" s="3" t="s">
        <v>5</v>
      </c>
      <c r="E14" s="3" t="s">
        <v>17</v>
      </c>
      <c r="F14" s="3" t="s">
        <v>18</v>
      </c>
    </row>
    <row r="15" spans="4:6" ht="14.25">
      <c r="D15" s="4">
        <v>0</v>
      </c>
      <c r="E15" s="3" t="s">
        <v>19</v>
      </c>
      <c r="F15" s="3" t="s">
        <v>5</v>
      </c>
    </row>
    <row r="16" spans="4:6" ht="14.25">
      <c r="D16" s="4">
        <f>0.52+0.18+0.89+1</f>
        <v>2.59</v>
      </c>
      <c r="E16" s="3" t="s">
        <v>20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5</v>
      </c>
    </row>
    <row r="18" spans="4:6" ht="14.25">
      <c r="D18" s="3" t="s">
        <v>5</v>
      </c>
      <c r="E18" s="3" t="s">
        <v>21</v>
      </c>
      <c r="F18" s="3" t="s">
        <v>22</v>
      </c>
    </row>
    <row r="19" spans="4:6" ht="14.25">
      <c r="D19" s="3" t="s">
        <v>5</v>
      </c>
      <c r="E19" s="3" t="s">
        <v>23</v>
      </c>
      <c r="F19" s="3" t="s">
        <v>5</v>
      </c>
    </row>
    <row r="20" spans="4:6" ht="14.25">
      <c r="D20" s="4">
        <v>0</v>
      </c>
      <c r="E20" s="3" t="s">
        <v>24</v>
      </c>
      <c r="F20" s="3" t="s">
        <v>5</v>
      </c>
    </row>
    <row r="21" spans="4:6" ht="14.25">
      <c r="D21" s="4">
        <v>0</v>
      </c>
      <c r="E21" s="3" t="s">
        <v>25</v>
      </c>
      <c r="F21" s="3" t="s">
        <v>5</v>
      </c>
    </row>
    <row r="22" spans="4:6" ht="14.25">
      <c r="D22" s="4">
        <v>0</v>
      </c>
      <c r="E22" s="3" t="s">
        <v>26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27</v>
      </c>
      <c r="F24" s="3" t="s">
        <v>28</v>
      </c>
    </row>
    <row r="25" spans="3:6" ht="14.25">
      <c r="C25" s="5"/>
      <c r="D25" s="4">
        <v>69.43</v>
      </c>
      <c r="E25" s="3" t="s">
        <v>29</v>
      </c>
      <c r="F25" s="3" t="s">
        <v>5</v>
      </c>
    </row>
    <row r="26" spans="4:6" ht="14.25">
      <c r="D26" s="4">
        <v>283.69</v>
      </c>
      <c r="E26" s="3" t="s">
        <v>30</v>
      </c>
      <c r="F26" s="3" t="s">
        <v>5</v>
      </c>
    </row>
    <row r="27" spans="4:6" ht="14.25">
      <c r="D27" s="4">
        <v>0</v>
      </c>
      <c r="E27" s="3" t="s">
        <v>31</v>
      </c>
      <c r="F27" s="3" t="s">
        <v>5</v>
      </c>
    </row>
    <row r="28" spans="4:6" ht="14.25">
      <c r="D28" s="4">
        <v>0</v>
      </c>
      <c r="E28" s="3" t="s">
        <v>32</v>
      </c>
      <c r="F28" s="3" t="s">
        <v>5</v>
      </c>
    </row>
    <row r="29" spans="3:6" ht="14.25">
      <c r="C29" s="5"/>
      <c r="D29" s="4">
        <f>836.9+1.22+4.15</f>
        <v>842.27</v>
      </c>
      <c r="E29" s="3" t="s">
        <v>33</v>
      </c>
      <c r="F29" s="3" t="s">
        <v>5</v>
      </c>
    </row>
    <row r="30" spans="3:6" ht="14.25">
      <c r="C30" s="5"/>
      <c r="D30" s="4">
        <f>353+5.44+0.94</f>
        <v>359.38</v>
      </c>
      <c r="E30" s="3" t="s">
        <v>34</v>
      </c>
      <c r="F30" s="3" t="s">
        <v>5</v>
      </c>
    </row>
    <row r="31" spans="4:6" ht="14.25">
      <c r="D31" s="4">
        <v>0</v>
      </c>
      <c r="E31" s="3" t="s">
        <v>35</v>
      </c>
      <c r="F31" s="3" t="s">
        <v>5</v>
      </c>
    </row>
    <row r="32" spans="3:6" ht="14.25">
      <c r="C32" s="5"/>
      <c r="D32" s="4">
        <v>193.81</v>
      </c>
      <c r="E32" s="3" t="s">
        <v>36</v>
      </c>
      <c r="F32" s="3" t="s">
        <v>5</v>
      </c>
    </row>
    <row r="33" spans="3:6" ht="14.25">
      <c r="C33" s="5"/>
      <c r="D33" s="4">
        <f>-1279.23-5.48-6.97</f>
        <v>-1291.68</v>
      </c>
      <c r="E33" s="3" t="s">
        <v>37</v>
      </c>
      <c r="F33" s="3" t="s">
        <v>5</v>
      </c>
    </row>
    <row r="34" spans="4:6" ht="14.25">
      <c r="D34" s="3" t="s">
        <v>5</v>
      </c>
      <c r="E34" s="3" t="s">
        <v>5</v>
      </c>
      <c r="F34" s="3" t="s">
        <v>5</v>
      </c>
    </row>
    <row r="35" spans="4:6" ht="14.25">
      <c r="D35" s="3" t="s">
        <v>5</v>
      </c>
      <c r="E35" s="3" t="s">
        <v>38</v>
      </c>
      <c r="F35" s="3" t="s">
        <v>39</v>
      </c>
    </row>
    <row r="36" spans="4:6" ht="14.25">
      <c r="D36" s="4">
        <v>0</v>
      </c>
      <c r="E36" s="3" t="s">
        <v>40</v>
      </c>
      <c r="F36" s="3" t="s">
        <v>5</v>
      </c>
    </row>
    <row r="37" spans="4:6" ht="14.25">
      <c r="D37" s="4">
        <v>0</v>
      </c>
      <c r="E37" s="3" t="s">
        <v>41</v>
      </c>
      <c r="F37" s="3" t="s">
        <v>5</v>
      </c>
    </row>
    <row r="38" spans="4:6" ht="14.25">
      <c r="D38" s="3" t="s">
        <v>5</v>
      </c>
      <c r="E38" s="3" t="s">
        <v>5</v>
      </c>
      <c r="F38" s="3" t="s">
        <v>5</v>
      </c>
    </row>
    <row r="39" spans="4:6" ht="14.25">
      <c r="D39" s="4">
        <f>D16+D25+D26+D29+D30+D32+D33</f>
        <v>459.49</v>
      </c>
      <c r="E39" s="3" t="s">
        <v>42</v>
      </c>
      <c r="F39" s="3" t="s">
        <v>43</v>
      </c>
    </row>
    <row r="40" spans="4:6" ht="14.25">
      <c r="D40" s="3" t="s">
        <v>5</v>
      </c>
      <c r="E40" s="3" t="s">
        <v>5</v>
      </c>
      <c r="F40" s="3" t="s">
        <v>5</v>
      </c>
    </row>
    <row r="41" spans="4:6" ht="14.25">
      <c r="D41" s="3" t="s">
        <v>5</v>
      </c>
      <c r="E41" s="3" t="s">
        <v>44</v>
      </c>
      <c r="F41" s="3" t="s">
        <v>45</v>
      </c>
    </row>
    <row r="42" spans="4:6" ht="14.25">
      <c r="D42" s="3" t="s">
        <v>5</v>
      </c>
      <c r="E42" s="3" t="s">
        <v>46</v>
      </c>
      <c r="F42" s="3" t="s">
        <v>5</v>
      </c>
    </row>
    <row r="43" spans="4:6" ht="14.25">
      <c r="D43" s="4">
        <v>0.02</v>
      </c>
      <c r="E43" s="3" t="s">
        <v>47</v>
      </c>
      <c r="F43" s="3" t="s">
        <v>5</v>
      </c>
    </row>
    <row r="44" spans="4:6" ht="14.25">
      <c r="D44" s="3" t="s">
        <v>5</v>
      </c>
      <c r="E44" s="3" t="s">
        <v>48</v>
      </c>
      <c r="F44" s="3" t="s">
        <v>5</v>
      </c>
    </row>
    <row r="45" spans="4:6" ht="14.25">
      <c r="D45" s="4">
        <v>0.02</v>
      </c>
      <c r="E45" s="3" t="s">
        <v>49</v>
      </c>
      <c r="F45" s="3" t="s">
        <v>5</v>
      </c>
    </row>
    <row r="46" spans="4:6" ht="14.25">
      <c r="D46" s="3" t="s">
        <v>5</v>
      </c>
      <c r="E46" s="3" t="s">
        <v>5</v>
      </c>
      <c r="F46" s="3" t="s">
        <v>5</v>
      </c>
    </row>
    <row r="47" spans="4:6" ht="14.25">
      <c r="D47" s="4">
        <v>2401509</v>
      </c>
      <c r="E47" s="3" t="s">
        <v>50</v>
      </c>
      <c r="F47" s="3" t="s">
        <v>5</v>
      </c>
    </row>
    <row r="51" spans="5:8" ht="14.25">
      <c r="E51" s="2" t="s">
        <v>5</v>
      </c>
      <c r="F51" s="2" t="s">
        <v>51</v>
      </c>
      <c r="H51" s="2" t="s">
        <v>62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38"/>
  <sheetViews>
    <sheetView workbookViewId="0" topLeftCell="D1">
      <selection pane="topLeft" activeCell="A1" sqref="A1"/>
    </sheetView>
  </sheetViews>
  <sheetFormatPr defaultColWidth="9" defaultRowHeight="14.25"/>
  <cols>
    <col min="1" max="3" width="9" style="1" hidden="1" customWidth="1"/>
    <col min="4" max="4" width="12.25" style="1" bestFit="1" customWidth="1"/>
    <col min="5" max="5" width="33.25" style="1" bestFit="1" customWidth="1"/>
    <col min="6" max="6" width="39.375" style="1" bestFit="1" customWidth="1"/>
    <col min="7" max="8" width="9" style="1" hidden="1" customWidth="1"/>
    <col min="9" max="9" width="19.25" style="1" bestFit="1" customWidth="1"/>
    <col min="10" max="10" width="10.5" style="1" bestFit="1" customWidth="1"/>
    <col min="11" max="256" width="9" style="1"/>
    <col min="257" max="259" width="9" style="1" hidden="1" customWidth="1"/>
    <col min="260" max="260" width="12.25" style="1" bestFit="1" customWidth="1"/>
    <col min="261" max="261" width="33.25" style="1" bestFit="1" customWidth="1"/>
    <col min="262" max="262" width="39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2.25" style="1" bestFit="1" customWidth="1"/>
    <col min="517" max="517" width="33.25" style="1" bestFit="1" customWidth="1"/>
    <col min="518" max="518" width="39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2.25" style="1" bestFit="1" customWidth="1"/>
    <col min="773" max="773" width="33.25" style="1" bestFit="1" customWidth="1"/>
    <col min="774" max="774" width="39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2.25" style="1" bestFit="1" customWidth="1"/>
    <col min="1029" max="1029" width="33.25" style="1" bestFit="1" customWidth="1"/>
    <col min="1030" max="1030" width="39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2.25" style="1" bestFit="1" customWidth="1"/>
    <col min="1285" max="1285" width="33.25" style="1" bestFit="1" customWidth="1"/>
    <col min="1286" max="1286" width="39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2.25" style="1" bestFit="1" customWidth="1"/>
    <col min="1541" max="1541" width="33.25" style="1" bestFit="1" customWidth="1"/>
    <col min="1542" max="1542" width="39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2.25" style="1" bestFit="1" customWidth="1"/>
    <col min="1797" max="1797" width="33.25" style="1" bestFit="1" customWidth="1"/>
    <col min="1798" max="1798" width="39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2.25" style="1" bestFit="1" customWidth="1"/>
    <col min="2053" max="2053" width="33.25" style="1" bestFit="1" customWidth="1"/>
    <col min="2054" max="2054" width="39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2.25" style="1" bestFit="1" customWidth="1"/>
    <col min="2309" max="2309" width="33.25" style="1" bestFit="1" customWidth="1"/>
    <col min="2310" max="2310" width="39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2.25" style="1" bestFit="1" customWidth="1"/>
    <col min="2565" max="2565" width="33.25" style="1" bestFit="1" customWidth="1"/>
    <col min="2566" max="2566" width="39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2.25" style="1" bestFit="1" customWidth="1"/>
    <col min="2821" max="2821" width="33.25" style="1" bestFit="1" customWidth="1"/>
    <col min="2822" max="2822" width="39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2.25" style="1" bestFit="1" customWidth="1"/>
    <col min="3077" max="3077" width="33.25" style="1" bestFit="1" customWidth="1"/>
    <col min="3078" max="3078" width="39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2.25" style="1" bestFit="1" customWidth="1"/>
    <col min="3333" max="3333" width="33.25" style="1" bestFit="1" customWidth="1"/>
    <col min="3334" max="3334" width="39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2.25" style="1" bestFit="1" customWidth="1"/>
    <col min="3589" max="3589" width="33.25" style="1" bestFit="1" customWidth="1"/>
    <col min="3590" max="3590" width="39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2.25" style="1" bestFit="1" customWidth="1"/>
    <col min="3845" max="3845" width="33.25" style="1" bestFit="1" customWidth="1"/>
    <col min="3846" max="3846" width="39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2.25" style="1" bestFit="1" customWidth="1"/>
    <col min="4101" max="4101" width="33.25" style="1" bestFit="1" customWidth="1"/>
    <col min="4102" max="4102" width="39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2.25" style="1" bestFit="1" customWidth="1"/>
    <col min="4357" max="4357" width="33.25" style="1" bestFit="1" customWidth="1"/>
    <col min="4358" max="4358" width="39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2.25" style="1" bestFit="1" customWidth="1"/>
    <col min="4613" max="4613" width="33.25" style="1" bestFit="1" customWidth="1"/>
    <col min="4614" max="4614" width="39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2.25" style="1" bestFit="1" customWidth="1"/>
    <col min="4869" max="4869" width="33.25" style="1" bestFit="1" customWidth="1"/>
    <col min="4870" max="4870" width="39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2.25" style="1" bestFit="1" customWidth="1"/>
    <col min="5125" max="5125" width="33.25" style="1" bestFit="1" customWidth="1"/>
    <col min="5126" max="5126" width="39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2.25" style="1" bestFit="1" customWidth="1"/>
    <col min="5381" max="5381" width="33.25" style="1" bestFit="1" customWidth="1"/>
    <col min="5382" max="5382" width="39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2.25" style="1" bestFit="1" customWidth="1"/>
    <col min="5637" max="5637" width="33.25" style="1" bestFit="1" customWidth="1"/>
    <col min="5638" max="5638" width="39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2.25" style="1" bestFit="1" customWidth="1"/>
    <col min="5893" max="5893" width="33.25" style="1" bestFit="1" customWidth="1"/>
    <col min="5894" max="5894" width="39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2.25" style="1" bestFit="1" customWidth="1"/>
    <col min="6149" max="6149" width="33.25" style="1" bestFit="1" customWidth="1"/>
    <col min="6150" max="6150" width="39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2.25" style="1" bestFit="1" customWidth="1"/>
    <col min="6405" max="6405" width="33.25" style="1" bestFit="1" customWidth="1"/>
    <col min="6406" max="6406" width="39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2.25" style="1" bestFit="1" customWidth="1"/>
    <col min="6661" max="6661" width="33.25" style="1" bestFit="1" customWidth="1"/>
    <col min="6662" max="6662" width="39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2.25" style="1" bestFit="1" customWidth="1"/>
    <col min="6917" max="6917" width="33.25" style="1" bestFit="1" customWidth="1"/>
    <col min="6918" max="6918" width="39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2.25" style="1" bestFit="1" customWidth="1"/>
    <col min="7173" max="7173" width="33.25" style="1" bestFit="1" customWidth="1"/>
    <col min="7174" max="7174" width="39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2.25" style="1" bestFit="1" customWidth="1"/>
    <col min="7429" max="7429" width="33.25" style="1" bestFit="1" customWidth="1"/>
    <col min="7430" max="7430" width="39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2.25" style="1" bestFit="1" customWidth="1"/>
    <col min="7685" max="7685" width="33.25" style="1" bestFit="1" customWidth="1"/>
    <col min="7686" max="7686" width="39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2.25" style="1" bestFit="1" customWidth="1"/>
    <col min="7941" max="7941" width="33.25" style="1" bestFit="1" customWidth="1"/>
    <col min="7942" max="7942" width="39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2.25" style="1" bestFit="1" customWidth="1"/>
    <col min="8197" max="8197" width="33.25" style="1" bestFit="1" customWidth="1"/>
    <col min="8198" max="8198" width="39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2.25" style="1" bestFit="1" customWidth="1"/>
    <col min="8453" max="8453" width="33.25" style="1" bestFit="1" customWidth="1"/>
    <col min="8454" max="8454" width="39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2.25" style="1" bestFit="1" customWidth="1"/>
    <col min="8709" max="8709" width="33.25" style="1" bestFit="1" customWidth="1"/>
    <col min="8710" max="8710" width="39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2.25" style="1" bestFit="1" customWidth="1"/>
    <col min="8965" max="8965" width="33.25" style="1" bestFit="1" customWidth="1"/>
    <col min="8966" max="8966" width="39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2.25" style="1" bestFit="1" customWidth="1"/>
    <col min="9221" max="9221" width="33.25" style="1" bestFit="1" customWidth="1"/>
    <col min="9222" max="9222" width="39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2.25" style="1" bestFit="1" customWidth="1"/>
    <col min="9477" max="9477" width="33.25" style="1" bestFit="1" customWidth="1"/>
    <col min="9478" max="9478" width="39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2.25" style="1" bestFit="1" customWidth="1"/>
    <col min="9733" max="9733" width="33.25" style="1" bestFit="1" customWidth="1"/>
    <col min="9734" max="9734" width="39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2.25" style="1" bestFit="1" customWidth="1"/>
    <col min="9989" max="9989" width="33.25" style="1" bestFit="1" customWidth="1"/>
    <col min="9990" max="9990" width="39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2.25" style="1" bestFit="1" customWidth="1"/>
    <col min="10245" max="10245" width="33.25" style="1" bestFit="1" customWidth="1"/>
    <col min="10246" max="10246" width="39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2.25" style="1" bestFit="1" customWidth="1"/>
    <col min="10501" max="10501" width="33.25" style="1" bestFit="1" customWidth="1"/>
    <col min="10502" max="10502" width="39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2.25" style="1" bestFit="1" customWidth="1"/>
    <col min="10757" max="10757" width="33.25" style="1" bestFit="1" customWidth="1"/>
    <col min="10758" max="10758" width="39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2.25" style="1" bestFit="1" customWidth="1"/>
    <col min="11013" max="11013" width="33.25" style="1" bestFit="1" customWidth="1"/>
    <col min="11014" max="11014" width="39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2.25" style="1" bestFit="1" customWidth="1"/>
    <col min="11269" max="11269" width="33.25" style="1" bestFit="1" customWidth="1"/>
    <col min="11270" max="11270" width="39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2.25" style="1" bestFit="1" customWidth="1"/>
    <col min="11525" max="11525" width="33.25" style="1" bestFit="1" customWidth="1"/>
    <col min="11526" max="11526" width="39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2.25" style="1" bestFit="1" customWidth="1"/>
    <col min="11781" max="11781" width="33.25" style="1" bestFit="1" customWidth="1"/>
    <col min="11782" max="11782" width="39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2.25" style="1" bestFit="1" customWidth="1"/>
    <col min="12037" max="12037" width="33.25" style="1" bestFit="1" customWidth="1"/>
    <col min="12038" max="12038" width="39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2.25" style="1" bestFit="1" customWidth="1"/>
    <col min="12293" max="12293" width="33.25" style="1" bestFit="1" customWidth="1"/>
    <col min="12294" max="12294" width="39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2.25" style="1" bestFit="1" customWidth="1"/>
    <col min="12549" max="12549" width="33.25" style="1" bestFit="1" customWidth="1"/>
    <col min="12550" max="12550" width="39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2.25" style="1" bestFit="1" customWidth="1"/>
    <col min="12805" max="12805" width="33.25" style="1" bestFit="1" customWidth="1"/>
    <col min="12806" max="12806" width="39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2.25" style="1" bestFit="1" customWidth="1"/>
    <col min="13061" max="13061" width="33.25" style="1" bestFit="1" customWidth="1"/>
    <col min="13062" max="13062" width="39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2.25" style="1" bestFit="1" customWidth="1"/>
    <col min="13317" max="13317" width="33.25" style="1" bestFit="1" customWidth="1"/>
    <col min="13318" max="13318" width="39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2.25" style="1" bestFit="1" customWidth="1"/>
    <col min="13573" max="13573" width="33.25" style="1" bestFit="1" customWidth="1"/>
    <col min="13574" max="13574" width="39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2.25" style="1" bestFit="1" customWidth="1"/>
    <col min="13829" max="13829" width="33.25" style="1" bestFit="1" customWidth="1"/>
    <col min="13830" max="13830" width="39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2.25" style="1" bestFit="1" customWidth="1"/>
    <col min="14085" max="14085" width="33.25" style="1" bestFit="1" customWidth="1"/>
    <col min="14086" max="14086" width="39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2.25" style="1" bestFit="1" customWidth="1"/>
    <col min="14341" max="14341" width="33.25" style="1" bestFit="1" customWidth="1"/>
    <col min="14342" max="14342" width="39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2.25" style="1" bestFit="1" customWidth="1"/>
    <col min="14597" max="14597" width="33.25" style="1" bestFit="1" customWidth="1"/>
    <col min="14598" max="14598" width="39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2.25" style="1" bestFit="1" customWidth="1"/>
    <col min="14853" max="14853" width="33.25" style="1" bestFit="1" customWidth="1"/>
    <col min="14854" max="14854" width="39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2.25" style="1" bestFit="1" customWidth="1"/>
    <col min="15109" max="15109" width="33.25" style="1" bestFit="1" customWidth="1"/>
    <col min="15110" max="15110" width="39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2.25" style="1" bestFit="1" customWidth="1"/>
    <col min="15365" max="15365" width="33.25" style="1" bestFit="1" customWidth="1"/>
    <col min="15366" max="15366" width="39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2.25" style="1" bestFit="1" customWidth="1"/>
    <col min="15621" max="15621" width="33.25" style="1" bestFit="1" customWidth="1"/>
    <col min="15622" max="15622" width="39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2.25" style="1" bestFit="1" customWidth="1"/>
    <col min="15877" max="15877" width="33.25" style="1" bestFit="1" customWidth="1"/>
    <col min="15878" max="15878" width="39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2.25" style="1" bestFit="1" customWidth="1"/>
    <col min="16133" max="16133" width="33.25" style="1" bestFit="1" customWidth="1"/>
    <col min="16134" max="16134" width="39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68</v>
      </c>
      <c r="J3" s="2"/>
    </row>
    <row r="4" spans="9:10" ht="14.25">
      <c r="I4" s="2" t="s">
        <v>2</v>
      </c>
      <c r="J4" s="2">
        <v>221</v>
      </c>
    </row>
    <row r="5" spans="9:10" ht="14.25">
      <c r="I5" s="2" t="s">
        <v>70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69</v>
      </c>
    </row>
    <row r="8" spans="4:6" ht="14.25">
      <c r="D8" s="3" t="s">
        <v>10</v>
      </c>
      <c r="E8" s="3" t="s">
        <v>71</v>
      </c>
      <c r="F8" s="3" t="s">
        <v>72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73</v>
      </c>
      <c r="F10" s="3" t="s">
        <v>74</v>
      </c>
    </row>
    <row r="11" spans="4:6" ht="14.25">
      <c r="D11" s="3" t="s">
        <v>5</v>
      </c>
      <c r="E11" s="3" t="s">
        <v>5</v>
      </c>
      <c r="F11" s="3" t="s">
        <v>75</v>
      </c>
    </row>
    <row r="12" spans="4:6" ht="14.25">
      <c r="D12" s="3" t="s">
        <v>5</v>
      </c>
      <c r="E12" s="3" t="s">
        <v>5</v>
      </c>
      <c r="F12" s="3" t="s">
        <v>76</v>
      </c>
    </row>
    <row r="13" spans="4:6" ht="14.25">
      <c r="D13" s="4">
        <v>0</v>
      </c>
      <c r="E13" s="3" t="s">
        <v>5</v>
      </c>
      <c r="F13" s="3" t="s">
        <v>77</v>
      </c>
    </row>
    <row r="14" spans="4:6" ht="14.25">
      <c r="D14" s="3" t="s">
        <v>5</v>
      </c>
      <c r="E14" s="3" t="s">
        <v>5</v>
      </c>
      <c r="F14" s="3" t="s">
        <v>5</v>
      </c>
    </row>
    <row r="15" spans="4:6" ht="14.25">
      <c r="D15" s="3" t="s">
        <v>5</v>
      </c>
      <c r="E15" s="3" t="s">
        <v>5</v>
      </c>
      <c r="F15" s="3" t="s">
        <v>78</v>
      </c>
    </row>
    <row r="16" spans="4:6" ht="14.25">
      <c r="D16" s="3" t="s">
        <v>5</v>
      </c>
      <c r="E16" s="3" t="s">
        <v>5</v>
      </c>
      <c r="F16" s="3" t="s">
        <v>75</v>
      </c>
    </row>
    <row r="17" spans="4:6" ht="14.25">
      <c r="D17" s="3" t="s">
        <v>5</v>
      </c>
      <c r="E17" s="3" t="s">
        <v>5</v>
      </c>
      <c r="F17" s="3" t="s">
        <v>76</v>
      </c>
    </row>
    <row r="18" spans="4:6" ht="14.25">
      <c r="D18" s="4">
        <v>2.59</v>
      </c>
      <c r="E18" s="3" t="s">
        <v>79</v>
      </c>
      <c r="F18" s="3" t="s">
        <v>5</v>
      </c>
    </row>
    <row r="19" spans="4:6" ht="14.25">
      <c r="D19" s="4">
        <v>2.59</v>
      </c>
      <c r="E19" s="3" t="s">
        <v>5</v>
      </c>
      <c r="F19" s="3" t="s">
        <v>80</v>
      </c>
    </row>
    <row r="20" spans="4:6" ht="14.25">
      <c r="D20" s="3" t="s">
        <v>5</v>
      </c>
      <c r="E20" s="3" t="s">
        <v>5</v>
      </c>
      <c r="F20" s="3" t="s">
        <v>5</v>
      </c>
    </row>
    <row r="21" spans="4:6" ht="14.25">
      <c r="D21" s="3" t="s">
        <v>5</v>
      </c>
      <c r="E21" s="3" t="s">
        <v>81</v>
      </c>
      <c r="F21" s="3" t="s">
        <v>82</v>
      </c>
    </row>
    <row r="22" spans="4:6" ht="14.25">
      <c r="D22" s="4">
        <v>0</v>
      </c>
      <c r="E22" s="3" t="s">
        <v>83</v>
      </c>
      <c r="F22" s="3" t="s">
        <v>84</v>
      </c>
    </row>
    <row r="23" spans="4:6" ht="14.25">
      <c r="D23" s="3" t="s">
        <v>5</v>
      </c>
      <c r="E23" s="3" t="s">
        <v>5</v>
      </c>
      <c r="F23" s="3" t="s">
        <v>5</v>
      </c>
    </row>
    <row r="24" spans="4:6" ht="14.25">
      <c r="D24" s="3" t="s">
        <v>5</v>
      </c>
      <c r="E24" s="3" t="s">
        <v>5</v>
      </c>
      <c r="F24" s="3" t="s">
        <v>85</v>
      </c>
    </row>
    <row r="25" spans="4:6" ht="14.25">
      <c r="D25" s="4">
        <v>0</v>
      </c>
      <c r="E25" s="3" t="s">
        <v>5</v>
      </c>
      <c r="F25" s="3" t="s">
        <v>86</v>
      </c>
    </row>
    <row r="26" spans="4:6" ht="14.25">
      <c r="D26" s="3" t="s">
        <v>5</v>
      </c>
      <c r="E26" s="3" t="s">
        <v>5</v>
      </c>
      <c r="F26" s="3" t="s">
        <v>5</v>
      </c>
    </row>
    <row r="27" spans="4:6" ht="14.25">
      <c r="D27" s="3" t="s">
        <v>5</v>
      </c>
      <c r="E27" s="3" t="s">
        <v>5</v>
      </c>
      <c r="F27" s="3" t="s">
        <v>87</v>
      </c>
    </row>
    <row r="28" spans="4:6" ht="14.25">
      <c r="D28" s="4">
        <v>0</v>
      </c>
      <c r="E28" s="3" t="s">
        <v>5</v>
      </c>
      <c r="F28" s="3" t="s">
        <v>88</v>
      </c>
    </row>
    <row r="29" spans="4:6" ht="14.25">
      <c r="D29" s="3" t="s">
        <v>5</v>
      </c>
      <c r="E29" s="3" t="s">
        <v>5</v>
      </c>
      <c r="F29" s="3" t="s">
        <v>5</v>
      </c>
    </row>
    <row r="30" spans="4:6" ht="14.25">
      <c r="D30" s="3" t="s">
        <v>5</v>
      </c>
      <c r="E30" s="3" t="s">
        <v>5</v>
      </c>
      <c r="F30" s="3" t="s">
        <v>89</v>
      </c>
    </row>
    <row r="31" spans="4:6" ht="14.25">
      <c r="D31" s="4">
        <v>0</v>
      </c>
      <c r="E31" s="3" t="s">
        <v>5</v>
      </c>
      <c r="F31" s="3" t="s">
        <v>90</v>
      </c>
    </row>
    <row r="32" spans="4:6" ht="14.25">
      <c r="D32" s="3" t="s">
        <v>5</v>
      </c>
      <c r="E32" s="3" t="s">
        <v>5</v>
      </c>
      <c r="F32" s="3" t="s">
        <v>5</v>
      </c>
    </row>
    <row r="33" spans="4:6" ht="14.25">
      <c r="D33" s="4">
        <v>2.59</v>
      </c>
      <c r="E33" s="3" t="s">
        <v>5</v>
      </c>
      <c r="F33" s="3" t="s">
        <v>91</v>
      </c>
    </row>
    <row r="34" spans="4:6" ht="14.25">
      <c r="D34" s="4">
        <v>2401509</v>
      </c>
      <c r="E34" s="3" t="s">
        <v>5</v>
      </c>
      <c r="F34" s="3" t="s">
        <v>50</v>
      </c>
    </row>
    <row r="38" spans="5:8" ht="14.25">
      <c r="E38" s="2" t="s">
        <v>5</v>
      </c>
      <c r="F38" s="2" t="s">
        <v>51</v>
      </c>
      <c r="H38" s="2" t="s">
        <v>62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C3:J65"/>
  <sheetViews>
    <sheetView tabSelected="1" workbookViewId="0" topLeftCell="A1">
      <selection pane="topLeft" activeCell="A1" sqref="A1"/>
    </sheetView>
  </sheetViews>
  <sheetFormatPr defaultColWidth="9" defaultRowHeight="14.25"/>
  <cols>
    <col min="1" max="3" width="9" style="1"/>
    <col min="4" max="4" width="12.25" style="1" bestFit="1" customWidth="1"/>
    <col min="5" max="5" width="28" style="1" customWidth="1"/>
    <col min="6" max="6" width="35" style="1" customWidth="1"/>
    <col min="7" max="8" width="9" style="1"/>
    <col min="9" max="9" width="19.25" style="1" bestFit="1" customWidth="1"/>
    <col min="10" max="10" width="10.5" style="1" bestFit="1" customWidth="1"/>
    <col min="11" max="259" width="9" style="1"/>
    <col min="260" max="260" width="12.25" style="1" bestFit="1" customWidth="1"/>
    <col min="261" max="261" width="28" style="1" bestFit="1" customWidth="1"/>
    <col min="262" max="262" width="3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2.25" style="1" bestFit="1" customWidth="1"/>
    <col min="517" max="517" width="28" style="1" bestFit="1" customWidth="1"/>
    <col min="518" max="518" width="3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2.25" style="1" bestFit="1" customWidth="1"/>
    <col min="773" max="773" width="28" style="1" bestFit="1" customWidth="1"/>
    <col min="774" max="774" width="3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2.25" style="1" bestFit="1" customWidth="1"/>
    <col min="1029" max="1029" width="28" style="1" bestFit="1" customWidth="1"/>
    <col min="1030" max="1030" width="3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2.25" style="1" bestFit="1" customWidth="1"/>
    <col min="1285" max="1285" width="28" style="1" bestFit="1" customWidth="1"/>
    <col min="1286" max="1286" width="3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2.25" style="1" bestFit="1" customWidth="1"/>
    <col min="1541" max="1541" width="28" style="1" bestFit="1" customWidth="1"/>
    <col min="1542" max="1542" width="3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2.25" style="1" bestFit="1" customWidth="1"/>
    <col min="1797" max="1797" width="28" style="1" bestFit="1" customWidth="1"/>
    <col min="1798" max="1798" width="3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2.25" style="1" bestFit="1" customWidth="1"/>
    <col min="2053" max="2053" width="28" style="1" bestFit="1" customWidth="1"/>
    <col min="2054" max="2054" width="3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2.25" style="1" bestFit="1" customWidth="1"/>
    <col min="2309" max="2309" width="28" style="1" bestFit="1" customWidth="1"/>
    <col min="2310" max="2310" width="3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2.25" style="1" bestFit="1" customWidth="1"/>
    <col min="2565" max="2565" width="28" style="1" bestFit="1" customWidth="1"/>
    <col min="2566" max="2566" width="3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2.25" style="1" bestFit="1" customWidth="1"/>
    <col min="2821" max="2821" width="28" style="1" bestFit="1" customWidth="1"/>
    <col min="2822" max="2822" width="3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2.25" style="1" bestFit="1" customWidth="1"/>
    <col min="3077" max="3077" width="28" style="1" bestFit="1" customWidth="1"/>
    <col min="3078" max="3078" width="3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2.25" style="1" bestFit="1" customWidth="1"/>
    <col min="3333" max="3333" width="28" style="1" bestFit="1" customWidth="1"/>
    <col min="3334" max="3334" width="3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2.25" style="1" bestFit="1" customWidth="1"/>
    <col min="3589" max="3589" width="28" style="1" bestFit="1" customWidth="1"/>
    <col min="3590" max="3590" width="3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2.25" style="1" bestFit="1" customWidth="1"/>
    <col min="3845" max="3845" width="28" style="1" bestFit="1" customWidth="1"/>
    <col min="3846" max="3846" width="3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2.25" style="1" bestFit="1" customWidth="1"/>
    <col min="4101" max="4101" width="28" style="1" bestFit="1" customWidth="1"/>
    <col min="4102" max="4102" width="3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2.25" style="1" bestFit="1" customWidth="1"/>
    <col min="4357" max="4357" width="28" style="1" bestFit="1" customWidth="1"/>
    <col min="4358" max="4358" width="3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2.25" style="1" bestFit="1" customWidth="1"/>
    <col min="4613" max="4613" width="28" style="1" bestFit="1" customWidth="1"/>
    <col min="4614" max="4614" width="3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2.25" style="1" bestFit="1" customWidth="1"/>
    <col min="4869" max="4869" width="28" style="1" bestFit="1" customWidth="1"/>
    <col min="4870" max="4870" width="3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2.25" style="1" bestFit="1" customWidth="1"/>
    <col min="5125" max="5125" width="28" style="1" bestFit="1" customWidth="1"/>
    <col min="5126" max="5126" width="3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2.25" style="1" bestFit="1" customWidth="1"/>
    <col min="5381" max="5381" width="28" style="1" bestFit="1" customWidth="1"/>
    <col min="5382" max="5382" width="3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2.25" style="1" bestFit="1" customWidth="1"/>
    <col min="5637" max="5637" width="28" style="1" bestFit="1" customWidth="1"/>
    <col min="5638" max="5638" width="3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2.25" style="1" bestFit="1" customWidth="1"/>
    <col min="5893" max="5893" width="28" style="1" bestFit="1" customWidth="1"/>
    <col min="5894" max="5894" width="3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2.25" style="1" bestFit="1" customWidth="1"/>
    <col min="6149" max="6149" width="28" style="1" bestFit="1" customWidth="1"/>
    <col min="6150" max="6150" width="3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2.25" style="1" bestFit="1" customWidth="1"/>
    <col min="6405" max="6405" width="28" style="1" bestFit="1" customWidth="1"/>
    <col min="6406" max="6406" width="3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2.25" style="1" bestFit="1" customWidth="1"/>
    <col min="6661" max="6661" width="28" style="1" bestFit="1" customWidth="1"/>
    <col min="6662" max="6662" width="3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2.25" style="1" bestFit="1" customWidth="1"/>
    <col min="6917" max="6917" width="28" style="1" bestFit="1" customWidth="1"/>
    <col min="6918" max="6918" width="3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2.25" style="1" bestFit="1" customWidth="1"/>
    <col min="7173" max="7173" width="28" style="1" bestFit="1" customWidth="1"/>
    <col min="7174" max="7174" width="3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2.25" style="1" bestFit="1" customWidth="1"/>
    <col min="7429" max="7429" width="28" style="1" bestFit="1" customWidth="1"/>
    <col min="7430" max="7430" width="3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2.25" style="1" bestFit="1" customWidth="1"/>
    <col min="7685" max="7685" width="28" style="1" bestFit="1" customWidth="1"/>
    <col min="7686" max="7686" width="3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2.25" style="1" bestFit="1" customWidth="1"/>
    <col min="7941" max="7941" width="28" style="1" bestFit="1" customWidth="1"/>
    <col min="7942" max="7942" width="3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2.25" style="1" bestFit="1" customWidth="1"/>
    <col min="8197" max="8197" width="28" style="1" bestFit="1" customWidth="1"/>
    <col min="8198" max="8198" width="3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2.25" style="1" bestFit="1" customWidth="1"/>
    <col min="8453" max="8453" width="28" style="1" bestFit="1" customWidth="1"/>
    <col min="8454" max="8454" width="3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2.25" style="1" bestFit="1" customWidth="1"/>
    <col min="8709" max="8709" width="28" style="1" bestFit="1" customWidth="1"/>
    <col min="8710" max="8710" width="3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2.25" style="1" bestFit="1" customWidth="1"/>
    <col min="8965" max="8965" width="28" style="1" bestFit="1" customWidth="1"/>
    <col min="8966" max="8966" width="3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2.25" style="1" bestFit="1" customWidth="1"/>
    <col min="9221" max="9221" width="28" style="1" bestFit="1" customWidth="1"/>
    <col min="9222" max="9222" width="3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2.25" style="1" bestFit="1" customWidth="1"/>
    <col min="9477" max="9477" width="28" style="1" bestFit="1" customWidth="1"/>
    <col min="9478" max="9478" width="3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2.25" style="1" bestFit="1" customWidth="1"/>
    <col min="9733" max="9733" width="28" style="1" bestFit="1" customWidth="1"/>
    <col min="9734" max="9734" width="3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2.25" style="1" bestFit="1" customWidth="1"/>
    <col min="9989" max="9989" width="28" style="1" bestFit="1" customWidth="1"/>
    <col min="9990" max="9990" width="3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2.25" style="1" bestFit="1" customWidth="1"/>
    <col min="10245" max="10245" width="28" style="1" bestFit="1" customWidth="1"/>
    <col min="10246" max="10246" width="3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2.25" style="1" bestFit="1" customWidth="1"/>
    <col min="10501" max="10501" width="28" style="1" bestFit="1" customWidth="1"/>
    <col min="10502" max="10502" width="3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2.25" style="1" bestFit="1" customWidth="1"/>
    <col min="10757" max="10757" width="28" style="1" bestFit="1" customWidth="1"/>
    <col min="10758" max="10758" width="3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2.25" style="1" bestFit="1" customWidth="1"/>
    <col min="11013" max="11013" width="28" style="1" bestFit="1" customWidth="1"/>
    <col min="11014" max="11014" width="3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2.25" style="1" bestFit="1" customWidth="1"/>
    <col min="11269" max="11269" width="28" style="1" bestFit="1" customWidth="1"/>
    <col min="11270" max="11270" width="3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2.25" style="1" bestFit="1" customWidth="1"/>
    <col min="11525" max="11525" width="28" style="1" bestFit="1" customWidth="1"/>
    <col min="11526" max="11526" width="3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2.25" style="1" bestFit="1" customWidth="1"/>
    <col min="11781" max="11781" width="28" style="1" bestFit="1" customWidth="1"/>
    <col min="11782" max="11782" width="3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2.25" style="1" bestFit="1" customWidth="1"/>
    <col min="12037" max="12037" width="28" style="1" bestFit="1" customWidth="1"/>
    <col min="12038" max="12038" width="3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2.25" style="1" bestFit="1" customWidth="1"/>
    <col min="12293" max="12293" width="28" style="1" bestFit="1" customWidth="1"/>
    <col min="12294" max="12294" width="3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2.25" style="1" bestFit="1" customWidth="1"/>
    <col min="12549" max="12549" width="28" style="1" bestFit="1" customWidth="1"/>
    <col min="12550" max="12550" width="3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2.25" style="1" bestFit="1" customWidth="1"/>
    <col min="12805" max="12805" width="28" style="1" bestFit="1" customWidth="1"/>
    <col min="12806" max="12806" width="3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2.25" style="1" bestFit="1" customWidth="1"/>
    <col min="13061" max="13061" width="28" style="1" bestFit="1" customWidth="1"/>
    <col min="13062" max="13062" width="3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2.25" style="1" bestFit="1" customWidth="1"/>
    <col min="13317" max="13317" width="28" style="1" bestFit="1" customWidth="1"/>
    <col min="13318" max="13318" width="3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2.25" style="1" bestFit="1" customWidth="1"/>
    <col min="13573" max="13573" width="28" style="1" bestFit="1" customWidth="1"/>
    <col min="13574" max="13574" width="3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2.25" style="1" bestFit="1" customWidth="1"/>
    <col min="13829" max="13829" width="28" style="1" bestFit="1" customWidth="1"/>
    <col min="13830" max="13830" width="3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2.25" style="1" bestFit="1" customWidth="1"/>
    <col min="14085" max="14085" width="28" style="1" bestFit="1" customWidth="1"/>
    <col min="14086" max="14086" width="3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2.25" style="1" bestFit="1" customWidth="1"/>
    <col min="14341" max="14341" width="28" style="1" bestFit="1" customWidth="1"/>
    <col min="14342" max="14342" width="3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2.25" style="1" bestFit="1" customWidth="1"/>
    <col min="14597" max="14597" width="28" style="1" bestFit="1" customWidth="1"/>
    <col min="14598" max="14598" width="3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2.25" style="1" bestFit="1" customWidth="1"/>
    <col min="14853" max="14853" width="28" style="1" bestFit="1" customWidth="1"/>
    <col min="14854" max="14854" width="3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2.25" style="1" bestFit="1" customWidth="1"/>
    <col min="15109" max="15109" width="28" style="1" bestFit="1" customWidth="1"/>
    <col min="15110" max="15110" width="3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2.25" style="1" bestFit="1" customWidth="1"/>
    <col min="15365" max="15365" width="28" style="1" bestFit="1" customWidth="1"/>
    <col min="15366" max="15366" width="3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2.25" style="1" bestFit="1" customWidth="1"/>
    <col min="15621" max="15621" width="28" style="1" bestFit="1" customWidth="1"/>
    <col min="15622" max="15622" width="3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2.25" style="1" bestFit="1" customWidth="1"/>
    <col min="15877" max="15877" width="28" style="1" bestFit="1" customWidth="1"/>
    <col min="15878" max="15878" width="3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2.25" style="1" bestFit="1" customWidth="1"/>
    <col min="16133" max="16133" width="28" style="1" bestFit="1" customWidth="1"/>
    <col min="16134" max="16134" width="3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58</v>
      </c>
      <c r="J3" s="2" t="s">
        <v>59</v>
      </c>
    </row>
    <row r="4" spans="9:10" ht="14.25">
      <c r="I4" s="2" t="s">
        <v>2</v>
      </c>
      <c r="J4" s="2" t="s">
        <v>60</v>
      </c>
    </row>
    <row r="5" spans="9:10" ht="14.25">
      <c r="I5" s="2" t="s">
        <v>92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61</v>
      </c>
    </row>
    <row r="8" spans="4:6" ht="14.25">
      <c r="D8" s="3" t="s">
        <v>10</v>
      </c>
      <c r="E8" s="3" t="s">
        <v>71</v>
      </c>
      <c r="F8" s="3" t="s">
        <v>93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3" t="s">
        <v>5</v>
      </c>
      <c r="E10" s="3" t="s">
        <v>5</v>
      </c>
      <c r="F10" s="3" t="s">
        <v>94</v>
      </c>
    </row>
    <row r="11" spans="3:6" ht="14.25">
      <c r="C11" s="5"/>
      <c r="D11" s="4">
        <v>2.11</v>
      </c>
      <c r="E11" s="3" t="s">
        <v>95</v>
      </c>
      <c r="F11" s="3" t="s">
        <v>5</v>
      </c>
    </row>
    <row r="12" spans="3:6" ht="14.25">
      <c r="C12" s="5"/>
      <c r="D12" s="4">
        <v>136.35</v>
      </c>
      <c r="E12" s="3" t="s">
        <v>96</v>
      </c>
      <c r="F12" s="3" t="s">
        <v>5</v>
      </c>
    </row>
    <row r="13" spans="3:6" ht="14.25">
      <c r="C13" s="5"/>
      <c r="D13" s="4">
        <v>69.43</v>
      </c>
      <c r="E13" s="3" t="s">
        <v>97</v>
      </c>
      <c r="F13" s="3" t="s">
        <v>5</v>
      </c>
    </row>
    <row r="14" spans="3:6" ht="14.25">
      <c r="C14" s="5"/>
      <c r="D14" s="4">
        <v>145.23</v>
      </c>
      <c r="E14" s="3" t="s">
        <v>98</v>
      </c>
      <c r="F14" s="3" t="s">
        <v>5</v>
      </c>
    </row>
    <row r="15" spans="4:6" ht="14.25">
      <c r="D15" s="4">
        <v>353.12</v>
      </c>
      <c r="E15" s="3" t="s">
        <v>5</v>
      </c>
      <c r="F15" s="3" t="s">
        <v>99</v>
      </c>
    </row>
    <row r="16" spans="4:6" ht="14.25">
      <c r="D16" s="3" t="s">
        <v>5</v>
      </c>
      <c r="E16" s="3" t="s">
        <v>5</v>
      </c>
      <c r="F16" s="3" t="s">
        <v>5</v>
      </c>
    </row>
    <row r="17" spans="4:6" ht="14.25">
      <c r="D17" s="3" t="s">
        <v>5</v>
      </c>
      <c r="E17" s="3" t="s">
        <v>5</v>
      </c>
      <c r="F17" s="3" t="s">
        <v>100</v>
      </c>
    </row>
    <row r="18" spans="4:6" ht="14.25">
      <c r="D18" s="4">
        <v>0</v>
      </c>
      <c r="E18" s="3" t="s">
        <v>5</v>
      </c>
      <c r="F18" s="3" t="s">
        <v>101</v>
      </c>
    </row>
    <row r="19" spans="4:6" ht="14.25">
      <c r="D19" s="3" t="s">
        <v>5</v>
      </c>
      <c r="E19" s="3" t="s">
        <v>5</v>
      </c>
      <c r="F19" s="3" t="s">
        <v>5</v>
      </c>
    </row>
    <row r="20" spans="4:6" ht="14.25">
      <c r="D20" s="3" t="s">
        <v>5</v>
      </c>
      <c r="E20" s="3" t="s">
        <v>5</v>
      </c>
      <c r="F20" s="3" t="s">
        <v>102</v>
      </c>
    </row>
    <row r="21" spans="4:6" ht="14.25">
      <c r="D21" s="4">
        <v>0</v>
      </c>
      <c r="E21" s="3" t="s">
        <v>5</v>
      </c>
      <c r="F21" s="3" t="s">
        <v>103</v>
      </c>
    </row>
    <row r="22" spans="4:6" ht="14.25">
      <c r="D22" s="3" t="s">
        <v>5</v>
      </c>
      <c r="E22" s="3" t="s">
        <v>5</v>
      </c>
      <c r="F22" s="3" t="s">
        <v>5</v>
      </c>
    </row>
    <row r="23" spans="4:6" ht="14.25">
      <c r="D23" s="3" t="s">
        <v>5</v>
      </c>
      <c r="E23" s="3" t="s">
        <v>5</v>
      </c>
      <c r="F23" s="3" t="s">
        <v>104</v>
      </c>
    </row>
    <row r="24" spans="4:6" ht="14.25">
      <c r="D24" s="3" t="s">
        <v>5</v>
      </c>
      <c r="E24" s="3" t="s">
        <v>5</v>
      </c>
      <c r="F24" s="3" t="s">
        <v>105</v>
      </c>
    </row>
    <row r="25" spans="4:6" ht="14.25">
      <c r="D25" s="3" t="s">
        <v>5</v>
      </c>
      <c r="E25" s="3" t="s">
        <v>5</v>
      </c>
      <c r="F25" s="3" t="s">
        <v>106</v>
      </c>
    </row>
    <row r="26" spans="4:6" ht="14.25">
      <c r="D26" s="4">
        <v>16.82</v>
      </c>
      <c r="E26" s="3" t="s">
        <v>107</v>
      </c>
      <c r="F26" s="3" t="s">
        <v>5</v>
      </c>
    </row>
    <row r="27" spans="4:6" ht="14.25">
      <c r="D27" s="4">
        <v>33.27</v>
      </c>
      <c r="E27" s="3" t="s">
        <v>108</v>
      </c>
      <c r="F27" s="3" t="s">
        <v>5</v>
      </c>
    </row>
    <row r="28" spans="4:6" ht="14.25">
      <c r="D28" s="4">
        <v>143.72</v>
      </c>
      <c r="E28" s="3" t="s">
        <v>109</v>
      </c>
      <c r="F28" s="3" t="s">
        <v>5</v>
      </c>
    </row>
    <row r="29" spans="3:6" ht="14.25">
      <c r="C29" s="5"/>
      <c r="D29" s="4">
        <v>193.81</v>
      </c>
      <c r="E29" s="3" t="s">
        <v>5</v>
      </c>
      <c r="F29" s="3" t="s">
        <v>110</v>
      </c>
    </row>
    <row r="30" spans="4:6" ht="14.25">
      <c r="D30" s="3" t="s">
        <v>5</v>
      </c>
      <c r="E30" s="3" t="s">
        <v>5</v>
      </c>
      <c r="F30" s="3" t="s">
        <v>5</v>
      </c>
    </row>
    <row r="31" spans="4:6" ht="14.25">
      <c r="D31" s="3" t="s">
        <v>5</v>
      </c>
      <c r="E31" s="3" t="s">
        <v>5</v>
      </c>
      <c r="F31" s="3" t="s">
        <v>111</v>
      </c>
    </row>
    <row r="32" spans="4:6" ht="14.25">
      <c r="D32" s="3" t="s">
        <v>5</v>
      </c>
      <c r="E32" s="3" t="s">
        <v>5</v>
      </c>
      <c r="F32" s="3" t="s">
        <v>112</v>
      </c>
    </row>
    <row r="33" spans="4:6" ht="14.25">
      <c r="D33" s="4">
        <v>18.56</v>
      </c>
      <c r="E33" s="3" t="s">
        <v>113</v>
      </c>
      <c r="F33" s="3" t="s">
        <v>5</v>
      </c>
    </row>
    <row r="34" spans="4:6" ht="14.25">
      <c r="D34" s="4">
        <f>9.05+0.13</f>
        <v>9.180000000000001</v>
      </c>
      <c r="E34" s="3" t="s">
        <v>114</v>
      </c>
      <c r="F34" s="3" t="s">
        <v>5</v>
      </c>
    </row>
    <row r="35" spans="4:6" ht="14.25">
      <c r="D35" s="4">
        <f>198.9+2.33+0.05</f>
        <v>201.28000000000003</v>
      </c>
      <c r="E35" s="3" t="s">
        <v>115</v>
      </c>
      <c r="F35" s="3" t="s">
        <v>5</v>
      </c>
    </row>
    <row r="36" spans="4:6" ht="14.25">
      <c r="D36" s="4">
        <f>11.95+0.22</f>
        <v>12.17</v>
      </c>
      <c r="E36" s="3" t="s">
        <v>116</v>
      </c>
      <c r="F36" s="3" t="s">
        <v>5</v>
      </c>
    </row>
    <row r="37" spans="4:6" ht="14.25">
      <c r="D37" s="4">
        <f>0.05+0.16</f>
        <v>0.21000000000000002</v>
      </c>
      <c r="E37" s="3" t="s">
        <v>136</v>
      </c>
      <c r="F37" s="3"/>
    </row>
    <row r="38" spans="4:6" ht="14.25">
      <c r="D38" s="4">
        <f>38.27+0.37+0.89</f>
        <v>39.53</v>
      </c>
      <c r="E38" s="3" t="s">
        <v>117</v>
      </c>
      <c r="F38" s="3" t="s">
        <v>5</v>
      </c>
    </row>
    <row r="39" spans="3:6" ht="14.25">
      <c r="C39" s="5"/>
      <c r="D39" s="4">
        <f>560.17+1.05+0.12</f>
        <v>561.3399999999999</v>
      </c>
      <c r="E39" s="3" t="s">
        <v>118</v>
      </c>
      <c r="F39" s="3" t="s">
        <v>5</v>
      </c>
    </row>
    <row r="40" spans="4:6" ht="14.25">
      <c r="D40" s="3" t="s">
        <v>5</v>
      </c>
      <c r="E40" s="3" t="s">
        <v>5</v>
      </c>
      <c r="F40" s="3" t="s">
        <v>119</v>
      </c>
    </row>
    <row r="41" spans="4:6" ht="14.25">
      <c r="D41" s="4">
        <f>9.11+0.13+0.03</f>
        <v>9.27</v>
      </c>
      <c r="E41" s="3" t="s">
        <v>120</v>
      </c>
      <c r="F41" s="3" t="s">
        <v>5</v>
      </c>
    </row>
    <row r="42" spans="4:6" ht="14.25">
      <c r="D42" s="4">
        <f>3.96+0.01+0.02</f>
        <v>3.99</v>
      </c>
      <c r="E42" s="3" t="s">
        <v>121</v>
      </c>
      <c r="F42" s="3" t="s">
        <v>5</v>
      </c>
    </row>
    <row r="43" spans="4:6" ht="14.25">
      <c r="D43" s="4">
        <f>5.74+0.1</f>
        <v>5.84</v>
      </c>
      <c r="E43" s="3" t="s">
        <v>122</v>
      </c>
      <c r="F43" s="3" t="s">
        <v>5</v>
      </c>
    </row>
    <row r="44" spans="4:6" ht="14.25">
      <c r="D44" s="4">
        <v>1.16</v>
      </c>
      <c r="E44" s="3" t="s">
        <v>137</v>
      </c>
      <c r="F44" s="3"/>
    </row>
    <row r="45" spans="4:6" ht="14.25">
      <c r="D45" s="4">
        <f>72.91+0.21+0.89</f>
        <v>74.00999999999999</v>
      </c>
      <c r="E45" s="3" t="s">
        <v>123</v>
      </c>
      <c r="F45" s="3" t="s">
        <v>5</v>
      </c>
    </row>
    <row r="46" spans="4:6" ht="14.25">
      <c r="D46" s="4">
        <v>2.03</v>
      </c>
      <c r="E46" s="3" t="s">
        <v>124</v>
      </c>
      <c r="F46" s="3" t="s">
        <v>5</v>
      </c>
    </row>
    <row r="47" spans="4:6" ht="14.25">
      <c r="D47" s="4">
        <v>4.58</v>
      </c>
      <c r="E47" s="3" t="s">
        <v>125</v>
      </c>
      <c r="F47" s="3" t="s">
        <v>5</v>
      </c>
    </row>
    <row r="48" spans="4:6" ht="14.25">
      <c r="D48" s="4">
        <f>98.66+0.21+0.34</f>
        <v>99.21</v>
      </c>
      <c r="E48" s="3" t="s">
        <v>126</v>
      </c>
      <c r="F48" s="3" t="s">
        <v>5</v>
      </c>
    </row>
    <row r="49" spans="4:6" ht="14.25">
      <c r="D49" s="4">
        <v>0.31</v>
      </c>
      <c r="E49" s="3" t="s">
        <v>138</v>
      </c>
      <c r="F49" s="3"/>
    </row>
    <row r="50" spans="4:6" ht="14.25">
      <c r="D50" s="4">
        <f>64.26+0.18+0.42</f>
        <v>64.86000000000001</v>
      </c>
      <c r="E50" s="3" t="s">
        <v>127</v>
      </c>
      <c r="F50" s="3" t="s">
        <v>5</v>
      </c>
    </row>
    <row r="51" spans="4:6" ht="14.25">
      <c r="D51" s="4">
        <f>12.49+1.24</f>
        <v>13.73</v>
      </c>
      <c r="E51" s="3" t="s">
        <v>128</v>
      </c>
      <c r="F51" s="3" t="s">
        <v>5</v>
      </c>
    </row>
    <row r="52" spans="4:6" ht="14.25">
      <c r="D52" s="4">
        <v>0.28</v>
      </c>
      <c r="E52" s="3" t="s">
        <v>139</v>
      </c>
      <c r="F52" s="3"/>
    </row>
    <row r="53" spans="4:6" ht="14.25">
      <c r="D53" s="4">
        <f>1.38+0.03</f>
        <v>1.41</v>
      </c>
      <c r="E53" s="3" t="s">
        <v>129</v>
      </c>
      <c r="F53" s="3" t="s">
        <v>5</v>
      </c>
    </row>
    <row r="54" spans="4:6" ht="14.25">
      <c r="D54" s="4">
        <f>12.92+0.08+0.18</f>
        <v>13.18</v>
      </c>
      <c r="E54" s="3" t="s">
        <v>130</v>
      </c>
      <c r="F54" s="3" t="s">
        <v>5</v>
      </c>
    </row>
    <row r="55" spans="4:6" ht="14.25">
      <c r="D55" s="4">
        <f>55.38+0.12+0.43</f>
        <v>55.93</v>
      </c>
      <c r="E55" s="3" t="s">
        <v>131</v>
      </c>
      <c r="F55" s="3" t="s">
        <v>5</v>
      </c>
    </row>
    <row r="56" spans="3:6" ht="14.25">
      <c r="C56" s="5"/>
      <c r="D56" s="4">
        <f>9.58+0.01</f>
        <v>9.59</v>
      </c>
      <c r="E56" s="3" t="s">
        <v>132</v>
      </c>
      <c r="F56" s="3" t="s">
        <v>5</v>
      </c>
    </row>
    <row r="57" spans="4:6" ht="14.25">
      <c r="D57" s="3" t="s">
        <v>5</v>
      </c>
      <c r="E57" s="3" t="s">
        <v>5</v>
      </c>
      <c r="F57" s="3" t="s">
        <v>5</v>
      </c>
    </row>
    <row r="58" spans="3:6" ht="14.25">
      <c r="C58" s="5"/>
      <c r="D58" s="4">
        <f>-1279.23-6.97-5.48</f>
        <v>-1291.68</v>
      </c>
      <c r="E58" s="3" t="s">
        <v>5</v>
      </c>
      <c r="F58" s="3" t="s">
        <v>133</v>
      </c>
    </row>
    <row r="59" spans="4:6" ht="14.25">
      <c r="D59" s="3" t="s">
        <v>5</v>
      </c>
      <c r="E59" s="3" t="s">
        <v>5</v>
      </c>
      <c r="F59" s="3" t="s">
        <v>5</v>
      </c>
    </row>
    <row r="60" spans="4:6" ht="14.25">
      <c r="D60" s="4">
        <f>D58+D15+D29+D33+D34+D35+D36+D37+D38+D39+D41+D42+D43+D44+D45+D46+D47+D48+D49+D50+D51+D52+D53+D54+D55+D56</f>
        <v>456.89999999999986</v>
      </c>
      <c r="E60" s="3" t="s">
        <v>5</v>
      </c>
      <c r="F60" s="3" t="s">
        <v>134</v>
      </c>
    </row>
    <row r="61" spans="4:6" ht="14.25">
      <c r="D61" s="4">
        <v>2401509</v>
      </c>
      <c r="E61" s="3" t="s">
        <v>5</v>
      </c>
      <c r="F61" s="3" t="s">
        <v>135</v>
      </c>
    </row>
    <row r="65" spans="5:8" ht="14.25">
      <c r="E65" s="2" t="s">
        <v>5</v>
      </c>
      <c r="F65" s="2" t="s">
        <v>51</v>
      </c>
      <c r="H65" s="2" t="s">
        <v>62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3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CUSTOMERS-1495-103</_dlc_DocId>
    <_dlc_DocIdUrl xmlns="21e3d994-461f-4904-b5d3-a3b49fb448a4">
      <Url>https://www-a-edit.harel-ext.com/long-term-savings/funding/plans/harel-gemel/_layouts/15/DocIdRedir.aspx?ID=CUSTOMERS-1495-103</Url>
      <Description>CUSTOMERS-1495-103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ECD20-1640-4917-BA5B-2DFC6764EB49}"/>
</file>

<file path=customXml/itemProps2.xml><?xml version="1.0" encoding="utf-8"?>
<ds:datastoreItem xmlns:ds="http://schemas.openxmlformats.org/officeDocument/2006/customXml" ds:itemID="{F1F2478A-64A6-435B-868E-1CA7E80F3618}"/>
</file>

<file path=customXml/itemProps3.xml><?xml version="1.0" encoding="utf-8"?>
<ds:datastoreItem xmlns:ds="http://schemas.openxmlformats.org/officeDocument/2006/customXml" ds:itemID="{6D557243-D28A-4806-BE6F-2BC299C0D556}"/>
</file>

<file path=customXml/itemProps4.xml><?xml version="1.0" encoding="utf-8"?>
<ds:datastoreItem xmlns:ds="http://schemas.openxmlformats.org/officeDocument/2006/customXml" ds:itemID="{2DEB94AD-2625-40D1-9198-9B7D9C940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31.12.17</dc:title>
  <dc:subject/>
  <dc:creator>admin</dc:creator>
  <cp:keywords/>
  <dc:description/>
  <cp:lastModifiedBy>admin</cp:lastModifiedBy>
  <cp:lastPrinted>2018-03-25T13:58:23Z</cp:lastPrinted>
  <dcterms:created xsi:type="dcterms:W3CDTF">2018-03-12T08:38:00Z</dcterms:created>
  <dcterms:modified xsi:type="dcterms:W3CDTF">2018-03-25T13:58:31Z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6d909e56-21e9-4139-86fd-2558ed4de2e6</vt:lpwstr>
  </property>
  <property fmtid="{D5CDD505-2E9C-101B-9397-08002B2CF9AE}" pid="4" name="HarelInfoType">
    <vt:lpwstr>398;#מידע רגולטורי|b45b3a63-8da7-443c-a671-76f25522376b</vt:lpwstr>
  </property>
  <property fmtid="{D5CDD505-2E9C-101B-9397-08002B2CF9AE}" pid="5" name="HarelServicesAndActivities">
    <vt:lpwstr>62;#מידע על מוצרים|ba6a4f50-3936-40f8-a5dc-de34f9f4350c</vt:lpwstr>
  </property>
  <property fmtid="{D5CDD505-2E9C-101B-9397-08002B2CF9AE}" pid="6" name="HarelAreaAndProducts">
    <vt:lpwstr>19;#קופות גמל|e8da8150-5911-464f-b62e-2e95011df3db</vt:lpwstr>
  </property>
  <property fmtid="{D5CDD505-2E9C-101B-9397-08002B2CF9AE}" pid="7" name="Order">
    <vt:r8>10300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