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8430" activeTab="0"/>
  </bookViews>
  <sheets>
    <sheet name="נספח 1" sheetId="7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>
    <definedName name="_xlnm.Print_Area" localSheetId="4">'נספח 3ג'!$A$1:$H$29</definedName>
  </definedNames>
  <calcPr fullCalcOn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<sst xmlns="http://schemas.openxmlformats.org/spreadsheetml/2006/main" count="124" uniqueCount="79">
  <si>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</si>
  <si>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</si>
  <si>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</si>
  <si>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</si>
  <si>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</si>
  <si>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</si>
  <si>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</si>
  <si>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</si>
  <si>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</si>
  <si>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</si>
  <si>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</si>
  <si>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</si>
  <si>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קרנות מדדים בע"מ</t>
  </si>
  <si>
    <t>ניירות ערך סחירים</t>
  </si>
  <si>
    <t>תעודות סל</t>
  </si>
  <si>
    <t>*פסגות Russell 2000 (4D) ETF- פסגות קרנות מדדים בע"מ</t>
  </si>
  <si>
    <t>1147859</t>
  </si>
  <si>
    <t>*פסג קרן סל .תלבונד 60- פסגות קרנות מדדים בע"מ</t>
  </si>
  <si>
    <t>1148006</t>
  </si>
  <si>
    <t>*פסגות ETF תלבונד שקלי- פסגות קרנות מדדים בע"מ</t>
  </si>
  <si>
    <t>1148261</t>
  </si>
  <si>
    <t>*פסגות סל  STOXX EUROPE PR 600- פסגות קרנות מדדים בע"מ</t>
  </si>
  <si>
    <t>1148329</t>
  </si>
  <si>
    <t>*פסגות SP Tech ETF- פסגות קרנות מדדים בע"מ</t>
  </si>
  <si>
    <t>1148741</t>
  </si>
  <si>
    <t>*פסגות EURO STOXX 50 (4D) ETF- פסגות קרנות מדדים בע"מ</t>
  </si>
  <si>
    <t>1148972</t>
  </si>
  <si>
    <t>*פסגות SP Energy ETF- פסגות קרנות מדדים בע"מ</t>
  </si>
  <si>
    <t>1149111</t>
  </si>
  <si>
    <t>*פסגות ETF צריכה מחזור SP- פסגות קרנות מדדים בע"מ</t>
  </si>
  <si>
    <t>1149392</t>
  </si>
  <si>
    <t>*שח _פסגות NIKKEI 225 (4A) ETF- פסגות קרנות מדדים בע"מ</t>
  </si>
  <si>
    <t>1149814</t>
  </si>
  <si>
    <t>סה''כ ניירות ערך סחירים</t>
  </si>
  <si>
    <t>סה''כ צד קשור-פסגות קרנות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</si>
  <si>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</si>
  <si>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</si>
  <si>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</si>
  <si>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שמחקות מדדי מניות בחו"ל</t>
  </si>
  <si>
    <t xml:space="preserve">  פסגות EURO STOXX 50 (4D) ETF</t>
  </si>
  <si>
    <t>סה''כ היקף עסקאות לצורך רכישה או מכירה של צד קשור- פסגות קרנות מדדים בע"מ</t>
  </si>
  <si>
    <t>צד קשור- פסגות תעודות סל מדדים בע"מ</t>
  </si>
  <si>
    <t>פסגות מדד קמז יור</t>
  </si>
  <si>
    <t>פס.אירופהויז.ש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</si>
  <si>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</si>
  <si>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</si>
  <si>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</si>
  <si>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</si>
  <si>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</si>
  <si>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</si>
  <si>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</si>
  <si>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</si>
  <si>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</si>
  <si>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</si>
  <si>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</si>
  <si>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</si>
  <si>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</si>
  <si>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</si>
  <si>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</si>
  <si>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</si>
  <si>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</si>
  <si>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</si>
  <si>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</si>
  <si>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</si>
  <si>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</si>
  <si>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</si>
  <si>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</si>
  <si>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</si>
  <si>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</si>
  <si>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</si>
  <si>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</si>
  <si>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קרנות מדדים בע"מ</t>
  </si>
  <si>
    <t>פסגות תעודות סל מדדים בע"מ</t>
  </si>
  <si>
    <t>סה''כ</t>
  </si>
  <si>
    <t>פסגות סל יפן</t>
  </si>
  <si>
    <t>פסגות סל תל בונד 60 סד  רפד</t>
  </si>
  <si>
    <t>פסגות צריכה בסיסי sp</t>
  </si>
  <si>
    <t>פסגות מבט ניקיי ₪</t>
  </si>
  <si>
    <t>23.11.2018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</si>
</sst>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 val="single"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e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3" fontId="0" fillId="2" borderId="0" xfId="20" applyFont="1" applyFill="1" applyAlignment="1">
      <alignment horizontal="right"/>
    </xf>
    <xf numFmtId="0" fontId="0" fillId="2" borderId="0" xfId="0" applyFill="1"/>
    <xf numFmtId="43" fontId="0" fillId="2" borderId="0" xfId="20" applyFont="1" applyFill="1"/>
    <xf numFmtId="2" fontId="0" fillId="2" borderId="0" xfId="0" applyNumberForma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917257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לשנה המסתיימת</a:t>
          </a:r>
          <a:r>
            <a:rPr lang="he-IL" sz="1100" b="1" i="0" baseline="0">
              <a:latin typeface="Ariel"/>
            </a:rPr>
            <a:t> </a:t>
          </a:r>
          <a:r>
            <a:rPr lang="he-IL" sz="1100" b="1" i="0">
              <a:latin typeface="Ariel"/>
            </a:rPr>
            <a:t>ביום 31/12/2018
קבוצה: (5022) קופת התגמולים לעובדי בנק דיסקונט 
מספר אישור:221  קופה: </a:t>
          </a: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קופת התגמולים לעובדי בנק דיסקונט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96107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לשנה המסתיימת ביום 31/12/2018
קבוצה: (5022) קופת התגמולים</a:t>
          </a:r>
          <a:r>
            <a:rPr lang="he-IL" sz="1100" b="1" i="0" baseline="0">
              <a:latin typeface="Ariel"/>
            </a:rPr>
            <a:t> לעובדי בנד דיסקונט</a:t>
          </a:r>
          <a:r>
            <a:rPr lang="he-IL" sz="1100" b="1" i="0">
              <a:latin typeface="Ariel"/>
            </a:rPr>
            <a:t>
</a:t>
          </a: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מספר אישור:221  קופה: קופת התגמולים לעובדי בנק דיסקונט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67913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לשנה המסתיימת</a:t>
          </a:r>
          <a:r>
            <a:rPr lang="he-IL" sz="1100" b="1" i="0" baseline="0">
              <a:latin typeface="Ariel"/>
            </a:rPr>
            <a:t> </a:t>
          </a:r>
          <a:r>
            <a:rPr lang="he-IL" sz="1100" b="1" i="0">
              <a:latin typeface="Ariel"/>
            </a:rPr>
            <a:t>ביום 31/12/2018 (נתונים מצרפים)
קבוצה: (5022) קופת</a:t>
          </a:r>
          <a:r>
            <a:rPr lang="he-IL" sz="1100" b="1" i="0" baseline="0">
              <a:latin typeface="Ariel"/>
            </a:rPr>
            <a:t> התגמולים לעובדי בנק דיסקונט</a:t>
          </a:r>
          <a:r>
            <a:rPr lang="he-IL" sz="1100" b="1" i="0">
              <a:latin typeface="Ariel"/>
            </a:rPr>
            <a:t>
</a:t>
          </a: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מספר אישור:221  קופה: קופת התגמולים לעובדי בנק דיסקונט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8610600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לשנה המסתיימת ביום 31/12/2018
קבוצה: (5022) קופת התגמולים לעובדי בנק דיסקונט
</a:t>
          </a: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מספר אישור:221  קופה: קופת התגמולים לעובדי בנק דיסקונט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84296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לשנה המסתיימת ביום 31/12/2018
קבוצה: (5022) קופת</a:t>
          </a:r>
          <a:r>
            <a:rPr lang="he-IL" sz="1100" b="1" i="0" baseline="0">
              <a:latin typeface="Ariel"/>
            </a:rPr>
            <a:t> התגמולים לעובדי בנק דיסקונט</a:t>
          </a:r>
          <a:r>
            <a:rPr lang="he-IL" sz="1100" b="1" i="0">
              <a:latin typeface="Ariel"/>
            </a:rPr>
            <a:t>
</a:t>
          </a: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מספר אישור:221  קופה: קופת התגמולים לעובדי בנק דיסקונט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>
      <xdr:nvSpPr>
        <xdr:cNvPr id="2" name="TextBox 1"/>
        <xdr:cNvSpPr txBox="1"/>
      </xdr:nvSpPr>
      <xdr:spPr>
        <a:xfrm>
          <a:off x="123825" y="28575"/>
          <a:ext cx="7743825" cy="7620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לשנה</a:t>
          </a:r>
          <a:r>
            <a:rPr lang="he-IL" sz="1100" b="1" i="0" baseline="0">
              <a:latin typeface="Ariel"/>
            </a:rPr>
            <a:t> המסתיימת </a:t>
          </a:r>
          <a:r>
            <a:rPr lang="he-IL" sz="1100" b="1" i="0">
              <a:latin typeface="Ariel"/>
            </a:rPr>
            <a:t>ביום 31/12/2018
</a:t>
          </a: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קבוצה: (5022) קופת</a:t>
          </a:r>
          <a:r>
            <a:rPr lang="he-I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התגמולים לעובדי בנק דיסקונט</a:t>
          </a: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מספר אישור:221  קופה: קופת התגמולים לעובדי בנק דיסקונט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9:K27"/>
  <sheetViews>
    <sheetView rightToLeft="1" tabSelected="1" workbookViewId="0" topLeftCell="A10">
      <selection pane="topLeft" activeCell="A1" sqref="A1"/>
    </sheetView>
  </sheetViews>
  <sheetFormatPr defaultColWidth="9" defaultRowHeight="14.25"/>
  <cols>
    <col min="1" max="1" width="40.625" customWidth="1"/>
    <col min="2" max="2" width="9.875" bestFit="1" customWidth="1"/>
    <col min="3" max="3" width="11.125" customWidth="1"/>
    <col min="4" max="5" width="11.25" customWidth="1"/>
    <col min="6" max="6" width="9.125" bestFit="1" customWidth="1"/>
    <col min="7" max="7" width="9.5" bestFit="1" customWidth="1"/>
    <col min="8" max="8" width="9.125" bestFit="1" customWidth="1"/>
    <col min="9" max="9" width="9.5" bestFit="1" customWidth="1"/>
    <col min="10" max="10" width="9.125" bestFit="1" customWidth="1"/>
  </cols>
  <sheetData>
    <row r="9" spans="1:11" ht="15">
      <c r="A9" s="2"/>
      <c r="B9" s="2"/>
      <c r="C9" s="2"/>
      <c r="D9" s="24" t="s">
        <v>60</v>
      </c>
      <c r="E9" s="24"/>
      <c r="F9" s="24"/>
      <c r="G9" s="24"/>
      <c r="H9" s="24"/>
      <c r="I9" s="24"/>
      <c r="J9" s="2"/>
      <c r="K9" s="2"/>
    </row>
    <row r="10" spans="1:11" ht="92.25" customHeight="1">
      <c r="A10" s="3" t="s">
        <v>56</v>
      </c>
      <c r="B10" s="3" t="s">
        <v>57</v>
      </c>
      <c r="C10" s="3" t="s">
        <v>58</v>
      </c>
      <c r="D10" s="23" t="s">
        <v>61</v>
      </c>
      <c r="E10" s="24"/>
      <c r="F10" s="23" t="s">
        <v>65</v>
      </c>
      <c r="G10" s="24"/>
      <c r="H10" s="23" t="s">
        <v>67</v>
      </c>
      <c r="I10" s="24"/>
      <c r="J10" s="23" t="s">
        <v>69</v>
      </c>
      <c r="K10" s="24"/>
    </row>
    <row r="11" spans="1:11" ht="15">
      <c r="A11" s="2"/>
      <c r="B11" s="2" t="s">
        <v>10</v>
      </c>
      <c r="C11" s="2" t="s">
        <v>4</v>
      </c>
      <c r="D11" s="2" t="s">
        <v>62</v>
      </c>
      <c r="E11" s="2" t="s">
        <v>63</v>
      </c>
      <c r="F11" s="2" t="s">
        <v>62</v>
      </c>
      <c r="G11" s="2" t="s">
        <v>63</v>
      </c>
      <c r="H11" s="2" t="s">
        <v>62</v>
      </c>
      <c r="I11" s="2" t="s">
        <v>63</v>
      </c>
      <c r="J11" s="2"/>
      <c r="K11" s="2"/>
    </row>
    <row r="12" spans="1:11" ht="15">
      <c r="A12" s="2"/>
      <c r="B12" s="2"/>
      <c r="C12" s="2"/>
      <c r="D12" s="24" t="s">
        <v>10</v>
      </c>
      <c r="E12" s="24"/>
      <c r="F12" s="24" t="s">
        <v>10</v>
      </c>
      <c r="G12" s="24"/>
      <c r="H12" s="24" t="s">
        <v>10</v>
      </c>
      <c r="I12" s="24"/>
      <c r="J12" s="24" t="s">
        <v>10</v>
      </c>
      <c r="K12" s="24"/>
    </row>
    <row r="13" spans="1:11" ht="15">
      <c r="A13" s="2"/>
      <c r="B13" s="24" t="s">
        <v>59</v>
      </c>
      <c r="C13" s="24"/>
      <c r="D13" s="24" t="s">
        <v>64</v>
      </c>
      <c r="E13" s="24"/>
      <c r="F13" s="24" t="s">
        <v>66</v>
      </c>
      <c r="G13" s="24"/>
      <c r="H13" s="24" t="s">
        <v>68</v>
      </c>
      <c r="I13" s="24"/>
      <c r="J13" s="24" t="s">
        <v>70</v>
      </c>
      <c r="K13" s="24"/>
    </row>
    <row r="14" spans="1:9" ht="15">
      <c r="A14" s="1" t="s">
        <v>72</v>
      </c>
      <c r="D14" s="16"/>
      <c r="E14" s="16">
        <v>-23976.90</v>
      </c>
      <c r="H14" s="5">
        <f>'נספח 3ג'!G15</f>
        <v>12988.55</v>
      </c>
      <c r="I14" s="5">
        <f>'נספח 3ג'!G16+'נספח 3ג'!G17</f>
        <v>-17447.18</v>
      </c>
    </row>
    <row r="15" spans="1:9" ht="15">
      <c r="A15" s="1" t="s">
        <v>71</v>
      </c>
      <c r="B15" s="5">
        <v>43211.82</v>
      </c>
      <c r="C15">
        <v>2.56</v>
      </c>
      <c r="D15" s="16"/>
      <c r="E15">
        <v>0</v>
      </c>
      <c r="H15">
        <v>4432.06</v>
      </c>
      <c r="I15">
        <v>0</v>
      </c>
    </row>
    <row r="17" spans="1:11" ht="15.75">
      <c r="A17" s="15" t="s">
        <v>73</v>
      </c>
      <c r="B17" s="15">
        <f t="shared" si="0" ref="B17:J17">SUM(B14:B16)</f>
        <v>43211.82</v>
      </c>
      <c r="C17" s="15">
        <f t="shared" si="0"/>
        <v>2.56</v>
      </c>
      <c r="D17" s="14">
        <f>D15</f>
        <v>0</v>
      </c>
      <c r="E17" s="6">
        <f>E14+E15</f>
        <v>-23976.90</v>
      </c>
      <c r="F17" s="15">
        <v>0</v>
      </c>
      <c r="G17" s="15">
        <v>0</v>
      </c>
      <c r="H17" s="15">
        <f t="shared" si="0"/>
        <v>17420.61</v>
      </c>
      <c r="I17" s="15">
        <f t="shared" si="0"/>
        <v>-17447.18</v>
      </c>
      <c r="J17" s="15">
        <f t="shared" si="0"/>
        <v>0</v>
      </c>
      <c r="K17" s="15"/>
    </row>
    <row r="20" ht="14.25">
      <c r="B20" s="5"/>
    </row>
    <row r="26" ht="14.25">
      <c r="B26" s="5"/>
    </row>
    <row r="27" ht="14.25">
      <c r="B27" s="5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086614173228347" right="0.7086614173228347" top="0.7480314960629921" bottom="0.7480314960629921" header="0.31496062992125984" footer="0.31496062992125984"/>
  <pageSetup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0:K28"/>
  <sheetViews>
    <sheetView rightToLeft="1" workbookViewId="0" topLeftCell="A1">
      <selection pane="topLeft" activeCell="A1" sqref="A1"/>
    </sheetView>
  </sheetViews>
  <sheetFormatPr defaultColWidth="9" defaultRowHeight="14.25"/>
  <cols>
    <col min="1" max="1" width="54.125" bestFit="1" customWidth="1"/>
    <col min="9" max="9" width="10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.7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4.25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0.60</v>
      </c>
      <c r="I15" s="11">
        <v>6835.41</v>
      </c>
      <c r="J15" s="8">
        <v>0.41</v>
      </c>
    </row>
    <row r="16" spans="1:10" ht="14.25">
      <c r="A16" s="8" t="s">
        <v>17</v>
      </c>
      <c r="B16" s="8" t="s">
        <v>18</v>
      </c>
      <c r="C16" s="8">
        <v>0</v>
      </c>
      <c r="D16" s="8"/>
      <c r="E16" s="8">
        <v>0</v>
      </c>
      <c r="F16" s="8">
        <v>0</v>
      </c>
      <c r="G16" s="8">
        <v>0</v>
      </c>
      <c r="H16" s="8">
        <v>0.01</v>
      </c>
      <c r="I16" s="8">
        <v>308.82</v>
      </c>
      <c r="J16" s="8">
        <v>0.02</v>
      </c>
    </row>
    <row r="17" spans="1:10" ht="14.25">
      <c r="A17" s="8" t="s">
        <v>19</v>
      </c>
      <c r="B17" s="8" t="s">
        <v>20</v>
      </c>
      <c r="C17" s="8">
        <v>0</v>
      </c>
      <c r="D17" s="8"/>
      <c r="E17" s="8">
        <v>0</v>
      </c>
      <c r="F17" s="8">
        <v>0</v>
      </c>
      <c r="G17" s="8">
        <v>0</v>
      </c>
      <c r="H17" s="8">
        <v>0.01</v>
      </c>
      <c r="I17" s="8">
        <v>216.22</v>
      </c>
      <c r="J17" s="8">
        <v>0.01</v>
      </c>
    </row>
    <row r="18" spans="1:10" ht="14.25">
      <c r="A18" s="8" t="s">
        <v>21</v>
      </c>
      <c r="B18" s="8" t="s">
        <v>22</v>
      </c>
      <c r="C18" s="8">
        <v>0</v>
      </c>
      <c r="D18" s="8"/>
      <c r="E18" s="8">
        <v>0</v>
      </c>
      <c r="F18" s="8">
        <v>0</v>
      </c>
      <c r="G18" s="8">
        <v>0</v>
      </c>
      <c r="H18" s="8">
        <v>0.35</v>
      </c>
      <c r="I18" s="11">
        <v>5770.27</v>
      </c>
      <c r="J18" s="8">
        <v>0.34</v>
      </c>
    </row>
    <row r="19" spans="1:10" ht="14.25">
      <c r="A19" s="8" t="s">
        <v>23</v>
      </c>
      <c r="B19" s="8" t="s">
        <v>24</v>
      </c>
      <c r="C19" s="8">
        <v>0</v>
      </c>
      <c r="D19" s="8"/>
      <c r="E19" s="8">
        <v>0</v>
      </c>
      <c r="F19" s="8">
        <v>0</v>
      </c>
      <c r="G19" s="8">
        <v>0</v>
      </c>
      <c r="H19" s="8">
        <v>0.10</v>
      </c>
      <c r="I19" s="11">
        <v>2923.80</v>
      </c>
      <c r="J19" s="8">
        <v>0.17</v>
      </c>
    </row>
    <row r="20" spans="1:10" ht="14.25">
      <c r="A20" s="8" t="s">
        <v>25</v>
      </c>
      <c r="B20" s="8" t="s">
        <v>26</v>
      </c>
      <c r="C20" s="8">
        <v>0</v>
      </c>
      <c r="D20" s="8"/>
      <c r="E20" s="8">
        <v>0</v>
      </c>
      <c r="F20" s="8">
        <v>0</v>
      </c>
      <c r="G20" s="8">
        <v>0</v>
      </c>
      <c r="H20" s="8">
        <v>0.67</v>
      </c>
      <c r="I20" s="11">
        <v>4241.79</v>
      </c>
      <c r="J20" s="8">
        <v>0.25</v>
      </c>
    </row>
    <row r="21" spans="1:10" ht="14.25">
      <c r="A21" s="8" t="s">
        <v>27</v>
      </c>
      <c r="B21" s="8" t="s">
        <v>28</v>
      </c>
      <c r="C21" s="8">
        <v>0</v>
      </c>
      <c r="D21" s="8"/>
      <c r="E21" s="8">
        <v>0</v>
      </c>
      <c r="F21" s="8">
        <v>0</v>
      </c>
      <c r="G21" s="8">
        <v>0</v>
      </c>
      <c r="H21" s="8">
        <v>1.13</v>
      </c>
      <c r="I21" s="11">
        <v>8879.43</v>
      </c>
      <c r="J21" s="8">
        <v>0.53</v>
      </c>
    </row>
    <row r="22" spans="1:10" ht="14.25">
      <c r="A22" s="8" t="s">
        <v>29</v>
      </c>
      <c r="B22" s="8" t="s">
        <v>30</v>
      </c>
      <c r="C22" s="8">
        <v>0</v>
      </c>
      <c r="D22" s="8"/>
      <c r="E22" s="8">
        <v>0</v>
      </c>
      <c r="F22" s="8">
        <v>0</v>
      </c>
      <c r="G22" s="8">
        <v>0</v>
      </c>
      <c r="H22" s="8">
        <v>0.31</v>
      </c>
      <c r="I22" s="11">
        <v>2018.84</v>
      </c>
      <c r="J22" s="8">
        <v>0.12</v>
      </c>
    </row>
    <row r="23" spans="1:10" ht="14.25">
      <c r="A23" s="8" t="s">
        <v>31</v>
      </c>
      <c r="B23" s="8" t="s">
        <v>32</v>
      </c>
      <c r="C23" s="8">
        <v>0</v>
      </c>
      <c r="D23" s="8"/>
      <c r="E23" s="8">
        <v>0</v>
      </c>
      <c r="F23" s="8">
        <v>0</v>
      </c>
      <c r="G23" s="8">
        <v>0</v>
      </c>
      <c r="H23" s="8">
        <v>2.63</v>
      </c>
      <c r="I23" s="11">
        <v>12017.24</v>
      </c>
      <c r="J23" s="8">
        <v>0.71</v>
      </c>
    </row>
    <row r="24" spans="1:10" ht="14.25">
      <c r="A24" s="9" t="s">
        <v>33</v>
      </c>
      <c r="B24" s="8"/>
      <c r="C24" s="8"/>
      <c r="D24" s="8"/>
      <c r="E24" s="8"/>
      <c r="F24" s="8"/>
      <c r="G24" s="8"/>
      <c r="H24" s="8"/>
      <c r="I24" s="12">
        <v>43211.82</v>
      </c>
      <c r="J24" s="9">
        <v>2.56</v>
      </c>
    </row>
    <row r="25" spans="1:10" ht="14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13" t="s">
        <v>34</v>
      </c>
      <c r="B26" s="8"/>
      <c r="C26" s="8"/>
      <c r="D26" s="8"/>
      <c r="E26" s="8"/>
      <c r="F26" s="8"/>
      <c r="G26" s="8"/>
      <c r="H26" s="8"/>
      <c r="I26" s="14">
        <v>43211.82</v>
      </c>
      <c r="J26" s="13">
        <v>2.56</v>
      </c>
    </row>
    <row r="27" spans="1:10" ht="14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>
      <c r="A28" s="13" t="s">
        <v>35</v>
      </c>
      <c r="B28" s="8"/>
      <c r="C28" s="8"/>
      <c r="D28" s="8"/>
      <c r="E28" s="8"/>
      <c r="F28" s="8"/>
      <c r="G28" s="8"/>
      <c r="H28" s="8"/>
      <c r="I28" s="14">
        <v>43211.82</v>
      </c>
      <c r="J28" s="13">
        <v>2.56</v>
      </c>
    </row>
  </sheetData>
  <pageMargins left="0.7086614173228347" right="0.7086614173228347" top="0.7480314960629921" bottom="0.7480314960629921" header="0.31496062992125984" footer="0.31496062992125984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0:K23"/>
  <sheetViews>
    <sheetView rightToLeft="1" workbookViewId="0" topLeftCell="A1">
      <selection pane="topLeft" activeCell="A1" sqref="A1"/>
    </sheetView>
  </sheetViews>
  <sheetFormatPr defaultColWidth="9" defaultRowHeight="14.25"/>
  <cols>
    <col min="1" max="1" width="37.75" customWidth="1"/>
    <col min="3" max="8" width="4.625" customWidth="1"/>
    <col min="9" max="9" width="15.625" customWidth="1"/>
    <col min="10" max="10" width="8.875" customWidth="1"/>
    <col min="11" max="11" width="15.625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36</v>
      </c>
      <c r="J10" s="2"/>
      <c r="K10" s="3" t="s">
        <v>37</v>
      </c>
    </row>
    <row r="11" spans="1:1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5.75">
      <c r="A12" s="7" t="s">
        <v>41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4.25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0" t="s">
        <v>38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ht="14.25">
      <c r="A15" s="8" t="s">
        <v>75</v>
      </c>
      <c r="B15" s="8">
        <v>1134550</v>
      </c>
      <c r="C15" s="8"/>
      <c r="D15" s="8"/>
      <c r="E15" s="8"/>
      <c r="F15" s="8"/>
      <c r="G15" s="8"/>
      <c r="H15" s="8"/>
      <c r="I15" s="8">
        <v>0</v>
      </c>
      <c r="J15" s="8"/>
      <c r="K15" s="5">
        <v>-104.95</v>
      </c>
    </row>
    <row r="16" spans="1:11" ht="14.25">
      <c r="A16" s="8" t="s">
        <v>42</v>
      </c>
      <c r="B16" s="8">
        <v>1128495</v>
      </c>
      <c r="C16" s="8"/>
      <c r="D16" s="8"/>
      <c r="E16" s="8"/>
      <c r="F16" s="8"/>
      <c r="G16" s="8"/>
      <c r="H16" s="8"/>
      <c r="I16" s="8">
        <v>0</v>
      </c>
      <c r="J16" s="8"/>
      <c r="K16" s="5">
        <v>-17299.97</v>
      </c>
    </row>
    <row r="17" spans="1:11" ht="14.25">
      <c r="A17" t="s">
        <v>76</v>
      </c>
      <c r="B17">
        <v>1134527</v>
      </c>
      <c r="I17" s="8">
        <v>0</v>
      </c>
      <c r="K17" s="5">
        <v>-3566.08</v>
      </c>
    </row>
    <row r="18" spans="1:11" ht="14.25">
      <c r="A18" t="s">
        <v>43</v>
      </c>
      <c r="B18">
        <v>1137991</v>
      </c>
      <c r="I18" s="8">
        <v>0</v>
      </c>
      <c r="K18" s="5">
        <v>-2998.91</v>
      </c>
    </row>
    <row r="19" spans="1:11" ht="14.25">
      <c r="A19" t="s">
        <v>74</v>
      </c>
      <c r="B19">
        <v>1138015</v>
      </c>
      <c r="I19" s="8">
        <v>0</v>
      </c>
      <c r="K19">
        <v>-6.98</v>
      </c>
    </row>
    <row r="20" spans="1:11" ht="15.75">
      <c r="A20" s="13" t="s">
        <v>44</v>
      </c>
      <c r="B20" s="8"/>
      <c r="C20" s="8"/>
      <c r="D20" s="8"/>
      <c r="E20" s="8"/>
      <c r="F20" s="8"/>
      <c r="G20" s="8"/>
      <c r="H20" s="8"/>
      <c r="I20" s="14">
        <f>SUM(I15:I19)</f>
        <v>0</v>
      </c>
      <c r="J20" s="8"/>
      <c r="K20" s="6">
        <f>SUM(K15:K19)</f>
        <v>-23976.89</v>
      </c>
    </row>
    <row r="21" spans="1:10" ht="14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4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1" ht="15.75">
      <c r="A23" s="13" t="s">
        <v>45</v>
      </c>
      <c r="B23" s="8"/>
      <c r="C23" s="8"/>
      <c r="D23" s="8"/>
      <c r="E23" s="8"/>
      <c r="F23" s="8"/>
      <c r="G23" s="8"/>
      <c r="H23" s="8"/>
      <c r="I23" s="14">
        <f>SUM(I20)</f>
        <v>0</v>
      </c>
      <c r="J23" s="8"/>
      <c r="K23" s="6">
        <f>SUM(K20)</f>
        <v>-23976.89</v>
      </c>
    </row>
  </sheetData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0:H12"/>
  <sheetViews>
    <sheetView rightToLeft="1" workbookViewId="0" topLeftCell="A1">
      <selection pane="topLeft" activeCell="A1" sqref="A1"/>
    </sheetView>
  </sheetViews>
  <sheetFormatPr defaultColWidth="9" defaultRowHeight="14.25"/>
  <cols>
    <col min="1" max="1" width="30.625" customWidth="1"/>
    <col min="2" max="8" width="10.625" customWidth="1"/>
  </cols>
  <sheetData>
    <row r="10" spans="1:8" ht="60">
      <c r="A10" s="2"/>
      <c r="B10" s="3" t="s">
        <v>0</v>
      </c>
      <c r="C10" s="2" t="s">
        <v>46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47</v>
      </c>
    </row>
    <row r="11" spans="1:8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8" ht="15.75">
      <c r="A12" s="13" t="s">
        <v>48</v>
      </c>
      <c r="H12" s="15">
        <v>0</v>
      </c>
    </row>
  </sheetData>
  <pageMargins left="0.7086614173228347" right="0.7086614173228347" top="0.7480314960629921" bottom="0.7480314960629921" header="0.31496062992125984" footer="0.31496062992125984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0:L26"/>
  <sheetViews>
    <sheetView rightToLeft="1" workbookViewId="0" topLeftCell="A1">
      <selection pane="topLeft" activeCell="A1" sqref="A1"/>
    </sheetView>
  </sheetViews>
  <sheetFormatPr defaultColWidth="9" defaultRowHeight="14.25"/>
  <cols>
    <col min="1" max="1" width="30.625" customWidth="1"/>
    <col min="2" max="2" width="12.25" customWidth="1"/>
    <col min="3" max="3" width="11.625" customWidth="1"/>
    <col min="5" max="5" width="10.25" customWidth="1"/>
    <col min="6" max="6" width="9.875" bestFit="1" customWidth="1"/>
    <col min="7" max="8" width="9.5" bestFit="1" customWidth="1"/>
  </cols>
  <sheetData>
    <row r="10" spans="1:12" ht="60">
      <c r="A10" s="2"/>
      <c r="B10" s="2" t="s">
        <v>46</v>
      </c>
      <c r="C10" s="3" t="s">
        <v>0</v>
      </c>
      <c r="D10" s="3" t="s">
        <v>8</v>
      </c>
      <c r="E10" s="3" t="s">
        <v>49</v>
      </c>
      <c r="F10" s="3" t="s">
        <v>50</v>
      </c>
      <c r="G10" s="3" t="s">
        <v>51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0" ht="15.75">
      <c r="A12" s="7" t="s">
        <v>41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4.25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0" t="s">
        <v>38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s="17" customFormat="1" ht="14.25">
      <c r="A15" s="18" t="s">
        <v>77</v>
      </c>
      <c r="B15" s="17" t="s">
        <v>78</v>
      </c>
      <c r="C15" s="18">
        <v>1101393</v>
      </c>
      <c r="D15" s="22">
        <v>2.63</v>
      </c>
      <c r="E15" s="25">
        <v>18410</v>
      </c>
      <c r="F15" s="25">
        <v>18309.21</v>
      </c>
      <c r="G15" s="19">
        <v>12988.55</v>
      </c>
      <c r="J15" s="18"/>
    </row>
    <row r="16" spans="1:9" ht="14.25">
      <c r="A16" t="s">
        <v>43</v>
      </c>
      <c r="B16" s="17" t="s">
        <v>78</v>
      </c>
      <c r="C16">
        <v>1137991</v>
      </c>
      <c r="D16" s="26">
        <v>0.74</v>
      </c>
      <c r="E16" s="25">
        <v>3566</v>
      </c>
      <c r="F16" s="27">
        <v>3629.74</v>
      </c>
      <c r="G16" s="5">
        <v>-4484.98</v>
      </c>
      <c r="I16" s="8"/>
    </row>
    <row r="17" spans="1:9" ht="14.25">
      <c r="A17" t="s">
        <v>74</v>
      </c>
      <c r="B17" s="17" t="s">
        <v>78</v>
      </c>
      <c r="C17">
        <v>1138015</v>
      </c>
      <c r="D17" s="28">
        <v>0.50</v>
      </c>
      <c r="E17" s="25">
        <v>3850</v>
      </c>
      <c r="F17" s="27">
        <v>3857</v>
      </c>
      <c r="G17" s="5">
        <v>-12962.20</v>
      </c>
      <c r="I17" s="8"/>
    </row>
    <row r="18" spans="1:10" ht="15.75">
      <c r="A18" s="13" t="s">
        <v>44</v>
      </c>
      <c r="B18" s="8"/>
      <c r="C18" s="8"/>
      <c r="D18" s="22"/>
      <c r="E18" s="22"/>
      <c r="F18" s="22"/>
      <c r="G18" s="20">
        <f>SUM(G15:G17)</f>
        <v>-4458.630000000001</v>
      </c>
      <c r="I18" s="8"/>
      <c r="J18" s="8"/>
    </row>
    <row r="19" spans="1:10" ht="15.75">
      <c r="A19" s="13"/>
      <c r="B19" s="8"/>
      <c r="C19" s="8"/>
      <c r="D19" s="22"/>
      <c r="E19" s="22"/>
      <c r="F19" s="22"/>
      <c r="G19" s="8"/>
      <c r="H19" s="20"/>
      <c r="I19" s="8"/>
      <c r="J19" s="8"/>
    </row>
    <row r="20" spans="1:10" ht="15.75">
      <c r="A20" s="7" t="s">
        <v>12</v>
      </c>
      <c r="B20" s="8"/>
      <c r="C20" s="8"/>
      <c r="D20" s="22"/>
      <c r="E20" s="22"/>
      <c r="F20" s="22"/>
      <c r="G20" s="8"/>
      <c r="H20" s="8"/>
      <c r="I20" s="8"/>
      <c r="J20" s="8"/>
    </row>
    <row r="21" spans="1:10" ht="14.25">
      <c r="A21" s="9" t="s">
        <v>13</v>
      </c>
      <c r="B21" s="8"/>
      <c r="C21" s="8"/>
      <c r="D21" s="22"/>
      <c r="E21" s="22"/>
      <c r="F21" s="22"/>
      <c r="G21" s="8"/>
      <c r="H21" s="8"/>
      <c r="I21" s="8"/>
      <c r="J21" s="8"/>
    </row>
    <row r="22" spans="1:10" ht="15">
      <c r="A22" s="10" t="s">
        <v>14</v>
      </c>
      <c r="D22" s="22"/>
      <c r="E22" s="22"/>
      <c r="F22" s="22"/>
      <c r="J22" s="8"/>
    </row>
    <row r="23" spans="1:9" ht="14.25">
      <c r="A23" s="8" t="s">
        <v>39</v>
      </c>
      <c r="B23" s="17" t="s">
        <v>78</v>
      </c>
      <c r="C23" s="8">
        <v>1148972</v>
      </c>
      <c r="D23" s="26">
        <v>0.67</v>
      </c>
      <c r="E23" s="26">
        <v>1197</v>
      </c>
      <c r="F23" s="27">
        <v>1202.63</v>
      </c>
      <c r="G23" s="11">
        <v>4432.06</v>
      </c>
      <c r="H23" s="5"/>
      <c r="I23" s="8"/>
    </row>
    <row r="24" spans="1:10" s="17" customFormat="1" ht="15.75">
      <c r="A24" s="13" t="s">
        <v>40</v>
      </c>
      <c r="B24" s="18"/>
      <c r="C24" s="18"/>
      <c r="D24" s="18"/>
      <c r="E24" s="18"/>
      <c r="F24" s="18"/>
      <c r="G24" s="21">
        <f>G23</f>
        <v>4432.06</v>
      </c>
      <c r="J24" s="18"/>
    </row>
    <row r="25" spans="1:10" ht="15.75">
      <c r="A25" s="18"/>
      <c r="B25" s="8"/>
      <c r="C25" s="8"/>
      <c r="D25" s="8"/>
      <c r="E25" s="8"/>
      <c r="F25" s="8"/>
      <c r="G25" s="8"/>
      <c r="H25" s="14"/>
      <c r="I25" s="8"/>
      <c r="J25" s="8"/>
    </row>
    <row r="26" spans="1:12" ht="15.75">
      <c r="A26" s="13" t="s">
        <v>52</v>
      </c>
      <c r="B26" s="8"/>
      <c r="C26" s="8"/>
      <c r="D26" s="8"/>
      <c r="E26" s="8"/>
      <c r="F26" s="8"/>
      <c r="G26" s="14">
        <f>G18+G24</f>
        <v>-26.57000000000062</v>
      </c>
      <c r="H26" s="8"/>
      <c r="I26" s="8"/>
      <c r="J26" s="8"/>
      <c r="K26" s="8"/>
      <c r="L26" s="8"/>
    </row>
  </sheetData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0:F12"/>
  <sheetViews>
    <sheetView rightToLeft="1" workbookViewId="0" topLeftCell="A1">
      <selection pane="topLeft" activeCell="A1" sqref="A1"/>
    </sheetView>
  </sheetViews>
  <sheetFormatPr defaultColWidth="9" defaultRowHeight="14.25"/>
  <cols>
    <col min="1" max="1" width="30.625" customWidth="1"/>
  </cols>
  <sheetData>
    <row r="10" spans="1:6" ht="60">
      <c r="A10" s="2"/>
      <c r="B10" s="2" t="s">
        <v>53</v>
      </c>
      <c r="C10" s="3" t="s">
        <v>0</v>
      </c>
      <c r="D10" s="3" t="s">
        <v>8</v>
      </c>
      <c r="E10" s="3" t="s">
        <v>54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5" ht="15.75">
      <c r="A12" s="4" t="s">
        <v>55</v>
      </c>
      <c r="D12">
        <v>0</v>
      </c>
      <c r="E12" s="4">
        <v>0</v>
      </c>
    </row>
  </sheetData>
  <pageMargins left="0.7086614173228347" right="0.7086614173228347" top="0.7480314960629921" bottom="0.7480314960629921" header="0.31496062992125984" footer="0.31496062992125984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2019-04-10T21:00:00+00:00</Harel_RemoveFromUpdatesDate>
    <HarelDocComment xmlns="21e3d994-461f-4904-b5d3-a3b49fb448a4" xsi:nil="true"/>
    <TaxCatchAll xmlns="21e3d994-461f-4904-b5d3-a3b49fb448a4">
      <Value>398</Value>
      <Value>19</Value>
      <Value>62</Value>
    </TaxCatchAll>
    <HarelExcludeFromFilters xmlns="21e3d994-461f-4904-b5d3-a3b49fb448a4">false</HarelExcludeFromFilters>
    <HarelInfoType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b45b3a63-8da7-443c-a671-76f25522376b</TermId>
        </TermInfo>
      </Terms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קופות גמל</TermName>
          <TermId xmlns="http://schemas.microsoft.com/office/infopath/2007/PartnerControls">e8da8150-5911-464f-b62e-2e95011df3db</TermId>
        </TermInfo>
      </Terms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3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CUSTOMERS-1495-111</_dlc_DocId>
    <_dlc_DocIdUrl xmlns="21e3d994-461f-4904-b5d3-a3b49fb448a4">
      <Url>https://www-a-edit.harel-ext.com/long-term-savings/funding/plans/harel-gemel/_layouts/15/DocIdRedir.aspx?ID=CUSTOMERS-1495-111</Url>
      <Description>CUSTOMERS-1495-111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17A3CD7A-6C86-4C41-B51F-EF3B3B43912F}"/>
</file>

<file path=customXml/itemProps2.xml><?xml version="1.0" encoding="utf-8"?>
<ds:datastoreItem xmlns:ds="http://schemas.openxmlformats.org/officeDocument/2006/customXml" ds:itemID="{4D100EED-7294-4DFC-A93E-581F2D4935A0}"/>
</file>

<file path=customXml/itemProps3.xml><?xml version="1.0" encoding="utf-8"?>
<ds:datastoreItem xmlns:ds="http://schemas.openxmlformats.org/officeDocument/2006/customXml" ds:itemID="{C732F852-84D9-4176-86E9-4174246630DD}"/>
</file>

<file path=customXml/itemProps4.xml><?xml version="1.0" encoding="utf-8"?>
<ds:datastoreItem xmlns:ds="http://schemas.openxmlformats.org/officeDocument/2006/customXml" ds:itemID="{25A92BD4-13BE-46AD-ACA6-892B10201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צדדים קשורים - שנת 2018</dc:title>
  <dc:subject/>
  <dc:creator/>
  <cp:keywords/>
  <dc:description/>
  <cp:lastModifiedBy>admin</cp:lastModifiedBy>
  <cp:lastPrinted>2019-02-25T09:13:15Z</cp:lastPrinted>
  <dcterms:modified xsi:type="dcterms:W3CDTF">2019-02-25T09:23:46Z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63c6ab3b-9b0c-45b8-a8d7-a0e64d4564ec</vt:lpwstr>
  </property>
  <property fmtid="{D5CDD505-2E9C-101B-9397-08002B2CF9AE}" pid="4" name="HarelInfoType">
    <vt:lpwstr>398;#מידע רגולטורי|b45b3a63-8da7-443c-a671-76f25522376b</vt:lpwstr>
  </property>
  <property fmtid="{D5CDD505-2E9C-101B-9397-08002B2CF9AE}" pid="5" name="HarelServicesAndActivities">
    <vt:lpwstr>62;#מידע על מוצרים|ba6a4f50-3936-40f8-a5dc-de34f9f4350c</vt:lpwstr>
  </property>
  <property fmtid="{D5CDD505-2E9C-101B-9397-08002B2CF9AE}" pid="6" name="HarelAreaAndProducts">
    <vt:lpwstr>19;#קופות גמל|e8da8150-5911-464f-b62e-2e95011df3db</vt:lpwstr>
  </property>
  <property fmtid="{D5CDD505-2E9C-101B-9397-08002B2CF9AE}" pid="7" name="Order">
    <vt:r8>11100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