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240" windowHeight="11310" activeTab="2"/>
  </bookViews>
  <sheets>
    <sheet name="תביעות נכות + שאירים" sheetId="4" r:id="rId1"/>
    <sheet name="תביעות זיקנה +פדיונות" sheetId="5" r:id="rId2"/>
    <sheet name="בקשות מנוף" sheetId="6" r:id="rId3"/>
  </sheets>
  <externalReferences>
    <externalReference r:id="rId4"/>
    <externalReference r:id="rId5"/>
  </externalReferences>
  <calcPr calcId="145621" calcMode="manual"/>
</workbook>
</file>

<file path=xl/calcChain.xml><?xml version="1.0" encoding="utf-8"?>
<calcChain xmlns="http://schemas.openxmlformats.org/spreadsheetml/2006/main">
  <c r="W10" i="6" l="1"/>
  <c r="V10" i="6"/>
  <c r="U10" i="6"/>
  <c r="T10" i="6"/>
  <c r="S10" i="6"/>
  <c r="R10" i="6"/>
  <c r="Q10" i="6"/>
  <c r="P10" i="6"/>
  <c r="O10" i="6"/>
  <c r="N10" i="6"/>
  <c r="M10" i="6"/>
  <c r="L10" i="6"/>
  <c r="K10" i="6"/>
  <c r="J10" i="6"/>
  <c r="I10" i="6"/>
  <c r="H10" i="6"/>
  <c r="G10" i="6"/>
  <c r="F10" i="6"/>
  <c r="E10" i="6"/>
  <c r="D10" i="6"/>
  <c r="C10" i="6"/>
  <c r="Q8" i="6"/>
  <c r="J8" i="6"/>
  <c r="C8" i="6"/>
  <c r="B3" i="6"/>
  <c r="B2" i="6"/>
  <c r="B1" i="6"/>
  <c r="P10" i="5"/>
  <c r="O10" i="5"/>
  <c r="N10" i="5"/>
  <c r="M10" i="5"/>
  <c r="L10" i="5"/>
  <c r="K10" i="5"/>
  <c r="J10" i="5"/>
  <c r="I10" i="5"/>
  <c r="H10" i="5"/>
  <c r="G10" i="5"/>
  <c r="F10" i="5"/>
  <c r="E10" i="5"/>
  <c r="D10" i="5"/>
  <c r="C10" i="5"/>
  <c r="J8" i="5"/>
  <c r="B3" i="5"/>
  <c r="B2" i="5"/>
  <c r="B1" i="5"/>
  <c r="V24" i="4"/>
  <c r="U24" i="4"/>
  <c r="T24" i="4"/>
  <c r="S24" i="4"/>
  <c r="R24" i="4"/>
  <c r="Q24" i="4" s="1"/>
  <c r="P24" i="4"/>
  <c r="O24" i="4"/>
  <c r="N24" i="4"/>
  <c r="K24" i="4" s="1"/>
  <c r="M24" i="4"/>
  <c r="L24" i="4"/>
  <c r="J24" i="4"/>
  <c r="I24" i="4"/>
  <c r="H24" i="4"/>
  <c r="G24" i="4"/>
  <c r="F24" i="4"/>
  <c r="E24" i="4" s="1"/>
  <c r="V23" i="4"/>
  <c r="U23" i="4"/>
  <c r="T23" i="4"/>
  <c r="Q23" i="4" s="1"/>
  <c r="S23" i="4"/>
  <c r="R23" i="4"/>
  <c r="P23" i="4"/>
  <c r="O23" i="4"/>
  <c r="N23" i="4"/>
  <c r="M23" i="4"/>
  <c r="L23" i="4"/>
  <c r="K23" i="4" s="1"/>
  <c r="J23" i="4"/>
  <c r="I23" i="4"/>
  <c r="H23" i="4"/>
  <c r="E23" i="4" s="1"/>
  <c r="G23" i="4"/>
  <c r="F23" i="4"/>
  <c r="V22" i="4"/>
  <c r="U22" i="4"/>
  <c r="T22" i="4"/>
  <c r="S22" i="4"/>
  <c r="R22" i="4"/>
  <c r="Q22" i="4" s="1"/>
  <c r="P22" i="4"/>
  <c r="O22" i="4"/>
  <c r="N22" i="4"/>
  <c r="K22" i="4" s="1"/>
  <c r="M22" i="4"/>
  <c r="L22" i="4"/>
  <c r="J22" i="4"/>
  <c r="I22" i="4"/>
  <c r="H22" i="4"/>
  <c r="G22" i="4"/>
  <c r="F22" i="4"/>
  <c r="E22" i="4" s="1"/>
  <c r="V21" i="4"/>
  <c r="V25" i="4" s="1"/>
  <c r="U21" i="4"/>
  <c r="U25" i="4" s="1"/>
  <c r="T21" i="4"/>
  <c r="Q21" i="4" s="1"/>
  <c r="S21" i="4"/>
  <c r="S25" i="4" s="1"/>
  <c r="R21" i="4"/>
  <c r="R25" i="4" s="1"/>
  <c r="P21" i="4"/>
  <c r="P25" i="4" s="1"/>
  <c r="O21" i="4"/>
  <c r="O25" i="4" s="1"/>
  <c r="N21" i="4"/>
  <c r="N25" i="4" s="1"/>
  <c r="M21" i="4"/>
  <c r="M25" i="4" s="1"/>
  <c r="L21" i="4"/>
  <c r="L25" i="4" s="1"/>
  <c r="J21" i="4"/>
  <c r="J25" i="4" s="1"/>
  <c r="I21" i="4"/>
  <c r="I25" i="4" s="1"/>
  <c r="H21" i="4"/>
  <c r="E21" i="4" s="1"/>
  <c r="G21" i="4"/>
  <c r="G25" i="4" s="1"/>
  <c r="F21" i="4"/>
  <c r="F25" i="4" s="1"/>
  <c r="V18" i="4"/>
  <c r="U18" i="4"/>
  <c r="T18" i="4"/>
  <c r="Q18" i="4" s="1"/>
  <c r="S18" i="4"/>
  <c r="R18" i="4"/>
  <c r="P18" i="4"/>
  <c r="O18" i="4"/>
  <c r="N18" i="4"/>
  <c r="M18" i="4"/>
  <c r="L18" i="4"/>
  <c r="K18" i="4" s="1"/>
  <c r="J18" i="4"/>
  <c r="I18" i="4"/>
  <c r="H18" i="4"/>
  <c r="E18" i="4" s="1"/>
  <c r="G18" i="4"/>
  <c r="F18" i="4"/>
  <c r="V17" i="4"/>
  <c r="V19" i="4" s="1"/>
  <c r="U17" i="4"/>
  <c r="U19" i="4" s="1"/>
  <c r="T17" i="4"/>
  <c r="T19" i="4" s="1"/>
  <c r="S17" i="4"/>
  <c r="S19" i="4" s="1"/>
  <c r="R17" i="4"/>
  <c r="R19" i="4" s="1"/>
  <c r="P17" i="4"/>
  <c r="P19" i="4" s="1"/>
  <c r="O17" i="4"/>
  <c r="O19" i="4" s="1"/>
  <c r="N17" i="4"/>
  <c r="K17" i="4" s="1"/>
  <c r="K19" i="4" s="1"/>
  <c r="M17" i="4"/>
  <c r="M19" i="4" s="1"/>
  <c r="L17" i="4"/>
  <c r="L19" i="4" s="1"/>
  <c r="J17" i="4"/>
  <c r="J19" i="4" s="1"/>
  <c r="I17" i="4"/>
  <c r="I19" i="4" s="1"/>
  <c r="H17" i="4"/>
  <c r="H19" i="4" s="1"/>
  <c r="G17" i="4"/>
  <c r="G19" i="4" s="1"/>
  <c r="F17" i="4"/>
  <c r="F19" i="4" s="1"/>
  <c r="V14" i="4"/>
  <c r="U14" i="4"/>
  <c r="T14" i="4"/>
  <c r="S14" i="4"/>
  <c r="R14" i="4"/>
  <c r="Q14" i="4" s="1"/>
  <c r="P14" i="4"/>
  <c r="O14" i="4"/>
  <c r="N14" i="4"/>
  <c r="K14" i="4" s="1"/>
  <c r="M14" i="4"/>
  <c r="L14" i="4"/>
  <c r="J14" i="4"/>
  <c r="I14" i="4"/>
  <c r="H14" i="4"/>
  <c r="G14" i="4"/>
  <c r="F14" i="4"/>
  <c r="E14" i="4" s="1"/>
  <c r="V13" i="4"/>
  <c r="U13" i="4"/>
  <c r="T13" i="4"/>
  <c r="Q13" i="4" s="1"/>
  <c r="S13" i="4"/>
  <c r="R13" i="4"/>
  <c r="P13" i="4"/>
  <c r="O13" i="4"/>
  <c r="N13" i="4"/>
  <c r="M13" i="4"/>
  <c r="L13" i="4"/>
  <c r="K13" i="4" s="1"/>
  <c r="J13" i="4"/>
  <c r="I13" i="4"/>
  <c r="H13" i="4"/>
  <c r="E13" i="4" s="1"/>
  <c r="G13" i="4"/>
  <c r="F13" i="4"/>
  <c r="V12" i="4"/>
  <c r="U12" i="4"/>
  <c r="T12" i="4"/>
  <c r="S12" i="4"/>
  <c r="R12" i="4"/>
  <c r="Q12" i="4" s="1"/>
  <c r="P12" i="4"/>
  <c r="O12" i="4"/>
  <c r="N12" i="4"/>
  <c r="K12" i="4" s="1"/>
  <c r="M12" i="4"/>
  <c r="L12" i="4"/>
  <c r="J12" i="4"/>
  <c r="I12" i="4"/>
  <c r="H12" i="4"/>
  <c r="G12" i="4"/>
  <c r="F12" i="4"/>
  <c r="E12" i="4" s="1"/>
  <c r="V11" i="4"/>
  <c r="V15" i="4" s="1"/>
  <c r="U11" i="4"/>
  <c r="U15" i="4" s="1"/>
  <c r="T11" i="4"/>
  <c r="Q11" i="4" s="1"/>
  <c r="S11" i="4"/>
  <c r="S15" i="4" s="1"/>
  <c r="R11" i="4"/>
  <c r="R15" i="4" s="1"/>
  <c r="P11" i="4"/>
  <c r="P15" i="4" s="1"/>
  <c r="O11" i="4"/>
  <c r="O15" i="4" s="1"/>
  <c r="N11" i="4"/>
  <c r="N15" i="4" s="1"/>
  <c r="M11" i="4"/>
  <c r="M15" i="4" s="1"/>
  <c r="L11" i="4"/>
  <c r="L15" i="4" s="1"/>
  <c r="J11" i="4"/>
  <c r="J15" i="4" s="1"/>
  <c r="I11" i="4"/>
  <c r="I15" i="4" s="1"/>
  <c r="H11" i="4"/>
  <c r="E11" i="4" s="1"/>
  <c r="G11" i="4"/>
  <c r="G15" i="4" s="1"/>
  <c r="F11" i="4"/>
  <c r="F15" i="4" s="1"/>
  <c r="B3" i="4"/>
  <c r="B2" i="4"/>
  <c r="B1" i="4"/>
  <c r="Q15" i="4" l="1"/>
  <c r="E25" i="4"/>
  <c r="E15" i="4"/>
  <c r="Q25" i="4"/>
  <c r="K11" i="4"/>
  <c r="K15" i="4" s="1"/>
  <c r="E17" i="4"/>
  <c r="E19" i="4" s="1"/>
  <c r="Q17" i="4"/>
  <c r="Q19" i="4" s="1"/>
  <c r="K21" i="4"/>
  <c r="K25" i="4" s="1"/>
  <c r="H15" i="4"/>
  <c r="T15" i="4"/>
  <c r="N19" i="4"/>
  <c r="H25" i="4"/>
  <c r="T25" i="4"/>
</calcChain>
</file>

<file path=xl/sharedStrings.xml><?xml version="1.0" encoding="utf-8"?>
<sst xmlns="http://schemas.openxmlformats.org/spreadsheetml/2006/main" count="148" uniqueCount="95">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</sst>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7"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xf numFmtId="0" fontId="16" fillId="0" borderId="0"/>
  </cellStyleXfs>
  <cellXfs count="108">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6" fillId="0" borderId="7" xfId="1" applyFont="1" applyFill="1" applyBorder="1" applyAlignment="1" applyProtection="1">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165" fontId="9" fillId="5" borderId="25" xfId="1" applyNumberFormat="1" applyFont="1" applyFill="1" applyBorder="1" applyAlignment="1" applyProtection="1">
      <alignment horizontal="center"/>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 fillId="0" borderId="0" xfId="1" applyProtection="1"/>
    <xf numFmtId="0" fontId="6" fillId="0" borderId="0" xfId="1" applyFont="1" applyProtection="1"/>
    <xf numFmtId="0" fontId="12" fillId="0" borderId="0" xfId="1" applyFont="1" applyProtection="1"/>
    <xf numFmtId="0" fontId="13" fillId="0" borderId="0" xfId="6" applyFont="1" applyFill="1" applyBorder="1" applyAlignment="1" applyProtection="1">
      <alignment horizontal="right" vertical="center"/>
    </xf>
    <xf numFmtId="0" fontId="6" fillId="0" borderId="0" xfId="1" applyFont="1" applyFill="1" applyBorder="1" applyProtection="1"/>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4" fillId="5" borderId="50" xfId="6" applyNumberFormat="1" applyFont="1" applyFill="1" applyBorder="1" applyAlignment="1" applyProtection="1">
      <alignment horizontal="center" vertical="center" wrapText="1" readingOrder="2"/>
    </xf>
    <xf numFmtId="9" fontId="14"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6" fillId="0" borderId="0" xfId="1" applyFont="1"/>
    <xf numFmtId="0" fontId="6" fillId="0" borderId="0" xfId="1" applyFont="1" applyFill="1" applyProtection="1"/>
    <xf numFmtId="0" fontId="9" fillId="4" borderId="10" xfId="1" applyFont="1" applyFill="1" applyBorder="1" applyAlignment="1" applyProtection="1">
      <alignment horizontal="center" vertical="top" wrapText="1" readingOrder="2"/>
    </xf>
    <xf numFmtId="0" fontId="9" fillId="4" borderId="55" xfId="1" applyFont="1" applyFill="1" applyBorder="1" applyAlignment="1" applyProtection="1">
      <alignment horizontal="right" vertical="top" wrapText="1"/>
    </xf>
    <xf numFmtId="49" fontId="9" fillId="4" borderId="43" xfId="1" applyNumberFormat="1" applyFont="1" applyFill="1" applyBorder="1" applyAlignment="1" applyProtection="1">
      <alignment horizontal="center" vertical="top" wrapText="1"/>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0" fontId="6" fillId="5" borderId="29" xfId="1" applyFont="1" applyFill="1" applyBorder="1" applyAlignment="1" applyProtection="1">
      <alignment horizontal="right"/>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7" fillId="4" borderId="0" xfId="1" applyFont="1" applyFill="1" applyBorder="1" applyAlignment="1" applyProtection="1">
      <alignment horizontal="center" vertical="center"/>
      <protection locked="0"/>
    </xf>
    <xf numFmtId="0" fontId="7" fillId="4" borderId="12"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0" fontId="7" fillId="4" borderId="41" xfId="1" applyFont="1" applyFill="1" applyBorder="1" applyAlignment="1" applyProtection="1">
      <alignment horizontal="center" vertical="center" wrapText="1"/>
    </xf>
    <xf numFmtId="0" fontId="7" fillId="4" borderId="45" xfId="1" applyFont="1" applyFill="1" applyBorder="1" applyAlignment="1" applyProtection="1">
      <alignment horizontal="center" vertical="center" wrapText="1"/>
    </xf>
    <xf numFmtId="0" fontId="7" fillId="4" borderId="49"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9" fillId="0" borderId="0" xfId="1" applyFont="1" applyAlignment="1">
      <alignment horizontal="right" readingOrder="2"/>
    </xf>
  </cellXfs>
  <cellStyles count="8">
    <cellStyle name="Comma_~4758153" xfId="4"/>
    <cellStyle name="Normal" xfId="0" builtinId="0"/>
    <cellStyle name="Normal 2" xfId="1"/>
    <cellStyle name="Normal 3" xfId="7"/>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aye/AppData/Local/Microsoft/Windows/Temporary%20Internet%20Files/Content.Outlook/SDVLEYLL/netunim_512262577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מנוף ניהול קרנות פנסיה בע"מ</v>
          </cell>
          <cell r="F13">
            <v>2014</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row r="34">
          <cell r="B34" t="str">
            <v>נספח ב5 - מדדי בקשות להעברת כספים בין קופות גמל או בין מסלולי השקעה (פנסיה)</v>
          </cell>
        </row>
      </sheetData>
      <sheetData sheetId="2"/>
      <sheetData sheetId="3"/>
      <sheetData sheetId="4"/>
      <sheetData sheetId="5">
        <row r="12">
          <cell r="D12">
            <v>8</v>
          </cell>
          <cell r="E12">
            <v>4</v>
          </cell>
          <cell r="F12">
            <v>21</v>
          </cell>
          <cell r="G12">
            <v>9</v>
          </cell>
          <cell r="H12">
            <v>3</v>
          </cell>
          <cell r="AB12">
            <v>20</v>
          </cell>
          <cell r="AC12">
            <v>4</v>
          </cell>
          <cell r="AD12">
            <v>9</v>
          </cell>
          <cell r="AE12">
            <v>3</v>
          </cell>
          <cell r="AF12">
            <v>5</v>
          </cell>
        </row>
        <row r="13">
          <cell r="D13">
            <v>15</v>
          </cell>
          <cell r="E13">
            <v>6</v>
          </cell>
          <cell r="F13">
            <v>14</v>
          </cell>
          <cell r="G13">
            <v>6</v>
          </cell>
          <cell r="H13">
            <v>9</v>
          </cell>
          <cell r="AB13">
            <v>2</v>
          </cell>
        </row>
        <row r="16">
          <cell r="C16">
            <v>95</v>
          </cell>
          <cell r="I16">
            <v>0</v>
          </cell>
          <cell r="O16">
            <v>0</v>
          </cell>
          <cell r="U16">
            <v>0</v>
          </cell>
          <cell r="AA16">
            <v>43</v>
          </cell>
        </row>
        <row r="21">
          <cell r="C21">
            <v>0</v>
          </cell>
          <cell r="I21">
            <v>0</v>
          </cell>
          <cell r="O21">
            <v>0</v>
          </cell>
          <cell r="U21">
            <v>0</v>
          </cell>
          <cell r="AA21">
            <v>0</v>
          </cell>
        </row>
        <row r="27">
          <cell r="C27">
            <v>0</v>
          </cell>
          <cell r="I27">
            <v>0</v>
          </cell>
          <cell r="O27">
            <v>0</v>
          </cell>
          <cell r="U27">
            <v>0</v>
          </cell>
          <cell r="AA27">
            <v>0</v>
          </cell>
        </row>
      </sheetData>
      <sheetData sheetId="6"/>
      <sheetData sheetId="7">
        <row r="14">
          <cell r="D14">
            <v>1574</v>
          </cell>
          <cell r="E14">
            <v>42</v>
          </cell>
          <cell r="F14">
            <v>69</v>
          </cell>
          <cell r="G14">
            <v>119</v>
          </cell>
          <cell r="H14">
            <v>146</v>
          </cell>
          <cell r="I14">
            <v>475</v>
          </cell>
          <cell r="J14">
            <v>723</v>
          </cell>
          <cell r="K14">
            <v>15</v>
          </cell>
          <cell r="L14">
            <v>8</v>
          </cell>
          <cell r="O14">
            <v>2</v>
          </cell>
          <cell r="Q14">
            <v>5</v>
          </cell>
        </row>
      </sheetData>
      <sheetData sheetId="8"/>
      <sheetData sheetId="9"/>
      <sheetData sheetId="10">
        <row r="14">
          <cell r="D14">
            <v>1776</v>
          </cell>
          <cell r="E14">
            <v>20</v>
          </cell>
          <cell r="F14">
            <v>1054</v>
          </cell>
          <cell r="G14">
            <v>475</v>
          </cell>
          <cell r="H14">
            <v>177</v>
          </cell>
          <cell r="I14">
            <v>21</v>
          </cell>
          <cell r="J14">
            <v>29</v>
          </cell>
          <cell r="K14">
            <v>3264</v>
          </cell>
          <cell r="L14">
            <v>2743</v>
          </cell>
          <cell r="M14">
            <v>409</v>
          </cell>
          <cell r="N14">
            <v>81</v>
          </cell>
          <cell r="O14">
            <v>12</v>
          </cell>
          <cell r="P14">
            <v>3</v>
          </cell>
          <cell r="Q14">
            <v>16</v>
          </cell>
          <cell r="R14">
            <v>0</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rightToLeft="1" workbookViewId="0">
      <selection sqref="A1:V25"/>
    </sheetView>
  </sheetViews>
  <sheetFormatPr defaultRowHeight="14.25" x14ac:dyDescent="0.2"/>
  <sheetData>
    <row r="1" spans="1:22" ht="18.75" x14ac:dyDescent="0.3">
      <c r="A1" s="1"/>
      <c r="B1" s="2" t="str">
        <f>[2]הוראות!B29</f>
        <v>נספח ב3 מדדי תביעות בקצבת נכות (א.כ.ע), ריסק מוות וקצבת שארים</v>
      </c>
      <c r="C1" s="1"/>
      <c r="D1" s="1"/>
      <c r="E1" s="1"/>
      <c r="F1" s="1"/>
      <c r="G1" s="1"/>
      <c r="H1" s="1"/>
      <c r="I1" s="1"/>
      <c r="J1" s="1"/>
      <c r="K1" s="1"/>
      <c r="L1" s="1"/>
      <c r="M1" s="1"/>
      <c r="N1" s="1"/>
      <c r="O1" s="1"/>
      <c r="P1" s="1"/>
      <c r="Q1" s="1"/>
      <c r="R1" s="1"/>
      <c r="S1" s="1"/>
      <c r="T1" s="1"/>
      <c r="U1" s="1"/>
      <c r="V1" s="1"/>
    </row>
    <row r="2" spans="1:22" ht="20.25" x14ac:dyDescent="0.2">
      <c r="A2" s="1"/>
      <c r="B2" s="3" t="str">
        <f>[2]הוראות!B13</f>
        <v>מנוף ניהול קרנות פנסיה בע"מ</v>
      </c>
      <c r="C2" s="1"/>
      <c r="D2" s="1"/>
      <c r="E2" s="1"/>
      <c r="F2" s="1"/>
      <c r="G2" s="1"/>
      <c r="H2" s="1"/>
      <c r="I2" s="1"/>
      <c r="J2" s="1"/>
      <c r="K2" s="1"/>
      <c r="L2" s="1"/>
      <c r="M2" s="1"/>
      <c r="N2" s="1"/>
      <c r="O2" s="1"/>
      <c r="P2" s="1"/>
      <c r="Q2" s="1"/>
      <c r="R2" s="1"/>
      <c r="S2" s="1"/>
      <c r="T2" s="1"/>
      <c r="U2" s="1"/>
      <c r="V2" s="1"/>
    </row>
    <row r="3" spans="1:22" ht="18.75" x14ac:dyDescent="0.3">
      <c r="A3" s="4"/>
      <c r="B3" s="5" t="str">
        <f>CONCATENATE([2]הוראות!Z13,[2]הוראות!F13)</f>
        <v>הנתונים ביחידות בודדות לשנת 2014</v>
      </c>
      <c r="C3" s="4"/>
      <c r="D3" s="4"/>
      <c r="E3" s="4"/>
      <c r="F3" s="4"/>
      <c r="G3" s="4"/>
      <c r="H3" s="4"/>
      <c r="I3" s="4"/>
      <c r="J3" s="4"/>
      <c r="K3" s="4"/>
      <c r="L3" s="4"/>
      <c r="M3" s="4"/>
      <c r="N3" s="4"/>
      <c r="O3" s="4"/>
      <c r="P3" s="4"/>
      <c r="Q3" s="4"/>
      <c r="R3" s="4"/>
      <c r="S3" s="4"/>
      <c r="T3" s="1"/>
      <c r="U3" s="1"/>
      <c r="V3" s="1"/>
    </row>
    <row r="4" spans="1:22" ht="18.75" x14ac:dyDescent="0.3">
      <c r="A4" s="6"/>
      <c r="B4" s="7" t="s">
        <v>0</v>
      </c>
      <c r="C4" s="1"/>
      <c r="D4" s="1"/>
      <c r="E4" s="1"/>
      <c r="F4" s="1"/>
      <c r="G4" s="1"/>
      <c r="H4" s="1"/>
      <c r="I4" s="1"/>
      <c r="J4" s="1"/>
      <c r="K4" s="1"/>
      <c r="L4" s="1"/>
      <c r="M4" s="1"/>
      <c r="N4" s="1"/>
      <c r="O4" s="1"/>
      <c r="P4" s="1"/>
      <c r="Q4" s="1"/>
      <c r="R4" s="1"/>
      <c r="S4" s="1"/>
      <c r="T4" s="1"/>
      <c r="U4" s="1"/>
      <c r="V4" s="1"/>
    </row>
    <row r="5" spans="1:22" x14ac:dyDescent="0.2">
      <c r="A5" s="1"/>
      <c r="B5" s="1"/>
      <c r="C5" s="1"/>
      <c r="D5" s="1"/>
      <c r="E5" s="1"/>
      <c r="F5" s="1"/>
      <c r="G5" s="1"/>
      <c r="H5" s="1"/>
      <c r="I5" s="1"/>
      <c r="J5" s="1"/>
      <c r="K5" s="1"/>
      <c r="L5" s="1"/>
      <c r="M5" s="1"/>
      <c r="N5" s="1"/>
      <c r="O5" s="1"/>
      <c r="P5" s="1"/>
      <c r="Q5" s="1"/>
      <c r="R5" s="1"/>
      <c r="S5" s="1"/>
      <c r="T5" s="1"/>
      <c r="U5" s="1"/>
      <c r="V5" s="1"/>
    </row>
    <row r="6" spans="1:22" ht="15" thickBot="1" x14ac:dyDescent="0.25">
      <c r="A6" s="1"/>
      <c r="B6" s="1"/>
      <c r="C6" s="1"/>
      <c r="D6" s="1"/>
      <c r="E6" s="1"/>
      <c r="F6" s="1"/>
      <c r="G6" s="1"/>
      <c r="H6" s="1"/>
      <c r="I6" s="1"/>
      <c r="J6" s="1"/>
      <c r="K6" s="1"/>
      <c r="L6" s="1"/>
      <c r="M6" s="1"/>
      <c r="N6" s="1"/>
      <c r="O6" s="1"/>
      <c r="P6" s="1"/>
      <c r="Q6" s="1"/>
      <c r="R6" s="1"/>
      <c r="S6" s="1"/>
      <c r="T6" s="1"/>
      <c r="U6" s="1"/>
      <c r="V6" s="1"/>
    </row>
    <row r="7" spans="1:22" x14ac:dyDescent="0.2">
      <c r="A7" s="8"/>
      <c r="B7" s="90" t="s">
        <v>1</v>
      </c>
      <c r="C7" s="91"/>
      <c r="D7" s="91"/>
      <c r="E7" s="94" t="s">
        <v>2</v>
      </c>
      <c r="F7" s="95"/>
      <c r="G7" s="95"/>
      <c r="H7" s="95"/>
      <c r="I7" s="95"/>
      <c r="J7" s="96"/>
      <c r="K7" s="94" t="s">
        <v>3</v>
      </c>
      <c r="L7" s="95"/>
      <c r="M7" s="95"/>
      <c r="N7" s="95"/>
      <c r="O7" s="95"/>
      <c r="P7" s="96"/>
      <c r="Q7" s="94" t="s">
        <v>4</v>
      </c>
      <c r="R7" s="95"/>
      <c r="S7" s="95"/>
      <c r="T7" s="95"/>
      <c r="U7" s="95"/>
      <c r="V7" s="96"/>
    </row>
    <row r="8" spans="1:22" ht="25.5" x14ac:dyDescent="0.2">
      <c r="A8" s="9"/>
      <c r="B8" s="92"/>
      <c r="C8" s="92"/>
      <c r="D8" s="92"/>
      <c r="E8" s="10" t="s">
        <v>5</v>
      </c>
      <c r="F8" s="11" t="s">
        <v>6</v>
      </c>
      <c r="G8" s="11" t="s">
        <v>7</v>
      </c>
      <c r="H8" s="11" t="s">
        <v>8</v>
      </c>
      <c r="I8" s="11" t="s">
        <v>9</v>
      </c>
      <c r="J8" s="12" t="s">
        <v>10</v>
      </c>
      <c r="K8" s="10" t="s">
        <v>5</v>
      </c>
      <c r="L8" s="11" t="s">
        <v>6</v>
      </c>
      <c r="M8" s="11" t="s">
        <v>7</v>
      </c>
      <c r="N8" s="11" t="s">
        <v>8</v>
      </c>
      <c r="O8" s="11" t="s">
        <v>9</v>
      </c>
      <c r="P8" s="12" t="s">
        <v>10</v>
      </c>
      <c r="Q8" s="10" t="s">
        <v>5</v>
      </c>
      <c r="R8" s="11" t="s">
        <v>6</v>
      </c>
      <c r="S8" s="11" t="s">
        <v>7</v>
      </c>
      <c r="T8" s="11" t="s">
        <v>8</v>
      </c>
      <c r="U8" s="11" t="s">
        <v>9</v>
      </c>
      <c r="V8" s="13" t="s">
        <v>10</v>
      </c>
    </row>
    <row r="9" spans="1:22" ht="15" thickBot="1" x14ac:dyDescent="0.25">
      <c r="A9" s="14"/>
      <c r="B9" s="93"/>
      <c r="C9" s="93"/>
      <c r="D9" s="93"/>
      <c r="E9" s="15" t="s">
        <v>11</v>
      </c>
      <c r="F9" s="16" t="s">
        <v>12</v>
      </c>
      <c r="G9" s="17" t="s">
        <v>13</v>
      </c>
      <c r="H9" s="17" t="s">
        <v>14</v>
      </c>
      <c r="I9" s="17" t="s">
        <v>15</v>
      </c>
      <c r="J9" s="18" t="s">
        <v>16</v>
      </c>
      <c r="K9" s="15" t="s">
        <v>17</v>
      </c>
      <c r="L9" s="16" t="s">
        <v>18</v>
      </c>
      <c r="M9" s="17" t="s">
        <v>19</v>
      </c>
      <c r="N9" s="17" t="s">
        <v>20</v>
      </c>
      <c r="O9" s="17" t="s">
        <v>21</v>
      </c>
      <c r="P9" s="18" t="s">
        <v>22</v>
      </c>
      <c r="Q9" s="15" t="s">
        <v>23</v>
      </c>
      <c r="R9" s="16" t="s">
        <v>24</v>
      </c>
      <c r="S9" s="17" t="s">
        <v>25</v>
      </c>
      <c r="T9" s="17" t="s">
        <v>26</v>
      </c>
      <c r="U9" s="17" t="s">
        <v>27</v>
      </c>
      <c r="V9" s="18" t="s">
        <v>28</v>
      </c>
    </row>
    <row r="10" spans="1:22" x14ac:dyDescent="0.2">
      <c r="A10" s="14" t="s">
        <v>29</v>
      </c>
      <c r="B10" s="97" t="s">
        <v>30</v>
      </c>
      <c r="C10" s="98"/>
      <c r="D10" s="98"/>
      <c r="E10" s="19"/>
      <c r="F10" s="20"/>
      <c r="G10" s="21"/>
      <c r="H10" s="21"/>
      <c r="I10" s="21"/>
      <c r="J10" s="22"/>
      <c r="K10" s="19"/>
      <c r="L10" s="20"/>
      <c r="M10" s="21"/>
      <c r="N10" s="21"/>
      <c r="O10" s="21"/>
      <c r="P10" s="22"/>
      <c r="Q10" s="19"/>
      <c r="R10" s="20"/>
      <c r="S10" s="21"/>
      <c r="T10" s="21"/>
      <c r="U10" s="21"/>
      <c r="V10" s="23"/>
    </row>
    <row r="11" spans="1:22" x14ac:dyDescent="0.2">
      <c r="A11" s="24">
        <v>3</v>
      </c>
      <c r="B11" s="76" t="s">
        <v>31</v>
      </c>
      <c r="C11" s="77"/>
      <c r="D11" s="78"/>
      <c r="E11" s="25">
        <f>SUM(F11:J11)</f>
        <v>0.47368421052631576</v>
      </c>
      <c r="F11" s="26">
        <f>IF('[2] פנסיוני א3'!D12+'[2] פנסיוני א3'!J12=0,0,('[2] פנסיוני א3'!D12+'[2] פנסיוני א3'!J12)/('[2] פנסיוני א3'!$C$16+'[2] פנסיוני א3'!$I$16))</f>
        <v>8.4210526315789472E-2</v>
      </c>
      <c r="G11" s="26">
        <f>IF('[2] פנסיוני א3'!E12+'[2] פנסיוני א3'!K12=0,0,('[2] פנסיוני א3'!E12+'[2] פנסיוני א3'!K12)/('[2] פנסיוני א3'!$C$16+'[2] פנסיוני א3'!$I$16))</f>
        <v>4.2105263157894736E-2</v>
      </c>
      <c r="H11" s="26">
        <f>IF('[2] פנסיוני א3'!F12+'[2] פנסיוני א3'!L12=0,0,('[2] פנסיוני א3'!F12+'[2] פנסיוני א3'!L12)/('[2] פנסיוני א3'!$C$16+'[2] פנסיוני א3'!$I$16))</f>
        <v>0.22105263157894736</v>
      </c>
      <c r="I11" s="26">
        <f>IF('[2] פנסיוני א3'!G12+'[2] פנסיוני א3'!M12=0,0,('[2] פנסיוני א3'!G12+'[2] פנסיוני א3'!M12)/('[2] פנסיוני א3'!$C$16+'[2] פנסיוני א3'!$I$16))</f>
        <v>9.4736842105263161E-2</v>
      </c>
      <c r="J11" s="27">
        <f>IF('[2] פנסיוני א3'!H12+'[2] פנסיוני א3'!N12=0,0,('[2] פנסיוני א3'!H12+'[2] פנסיוני א3'!N12)/('[2] פנסיוני א3'!$C$16+'[2] פנסיוני א3'!$I$16))</f>
        <v>3.1578947368421054E-2</v>
      </c>
      <c r="K11" s="25">
        <f>SUM(L11:P11)</f>
        <v>0</v>
      </c>
      <c r="L11" s="26">
        <f>IF('[2] פנסיוני א3'!P12+'[2] פנסיוני א3'!V12=0,0,('[2] פנסיוני א3'!P12+'[2] פנסיוני א3'!V12)/('[2] פנסיוני א3'!$O$16+'[2] פנסיוני א3'!$U$16))</f>
        <v>0</v>
      </c>
      <c r="M11" s="26">
        <f>IF('[2] פנסיוני א3'!Q12+'[2] פנסיוני א3'!W12=0,0,('[2] פנסיוני א3'!Q12+'[2] פנסיוני א3'!W12)/('[2] פנסיוני א3'!$O$16+'[2] פנסיוני א3'!$U$16))</f>
        <v>0</v>
      </c>
      <c r="N11" s="26">
        <f>IF('[2] פנסיוני א3'!R12+'[2] פנסיוני א3'!X12=0,0,('[2] פנסיוני א3'!R12+'[2] פנסיוני א3'!X12)/('[2] פנסיוני א3'!$O$16+'[2] פנסיוני א3'!$U$16))</f>
        <v>0</v>
      </c>
      <c r="O11" s="26">
        <f>IF('[2] פנסיוני א3'!S12+'[2] פנסיוני א3'!Y12=0,0,('[2] פנסיוני א3'!S12+'[2] פנסיוני א3'!Y12)/('[2] פנסיוני א3'!$O$16+'[2] פנסיוני א3'!$U$16))</f>
        <v>0</v>
      </c>
      <c r="P11" s="27">
        <f>IF('[2] פנסיוני א3'!T12+'[2] פנסיוני א3'!Z12=0,0,('[2] פנסיוני א3'!T12+'[2] פנסיוני א3'!Z12)/('[2] פנסיוני א3'!$O$16+'[2] פנסיוני א3'!$U$16))</f>
        <v>0</v>
      </c>
      <c r="Q11" s="25">
        <f>SUM(R11:V11)</f>
        <v>0.95348837209302328</v>
      </c>
      <c r="R11" s="26">
        <f>IF('[2] פנסיוני א3'!AB12=0,0,('[2] פנסיוני א3'!AB12/'[2] פנסיוני א3'!$AA$16))</f>
        <v>0.46511627906976744</v>
      </c>
      <c r="S11" s="26">
        <f>IF('[2] פנסיוני א3'!AC12=0,0,('[2] פנסיוני א3'!AC12/'[2] פנסיוני א3'!$AA$16))</f>
        <v>9.3023255813953487E-2</v>
      </c>
      <c r="T11" s="26">
        <f>IF('[2] פנסיוני א3'!AD12=0,0,('[2] פנסיוני א3'!AD12/'[2] פנסיוני א3'!$AA$16))</f>
        <v>0.20930232558139536</v>
      </c>
      <c r="U11" s="26">
        <f>IF('[2] פנסיוני א3'!AE12=0,0,('[2] פנסיוני א3'!AE12/'[2] פנסיוני א3'!$AA$16))</f>
        <v>6.9767441860465115E-2</v>
      </c>
      <c r="V11" s="28">
        <f>IF('[2] פנסיוני א3'!AF12=0,0,('[2] פנסיוני א3'!AF12/'[2] פנסיוני א3'!$AA$16))</f>
        <v>0.11627906976744186</v>
      </c>
    </row>
    <row r="12" spans="1:22" x14ac:dyDescent="0.2">
      <c r="A12" s="24">
        <v>4</v>
      </c>
      <c r="B12" s="76" t="s">
        <v>32</v>
      </c>
      <c r="C12" s="77"/>
      <c r="D12" s="78"/>
      <c r="E12" s="25">
        <f>SUM(F12:J12)</f>
        <v>0.52631578947368418</v>
      </c>
      <c r="F12" s="26">
        <f>IF('[2] פנסיוני א3'!D13+'[2] פנסיוני א3'!J13=0,0,('[2] פנסיוני א3'!D13+'[2] פנסיוני א3'!J13)/('[2] פנסיוני א3'!$C$16+'[2] פנסיוני א3'!$I$16))</f>
        <v>0.15789473684210525</v>
      </c>
      <c r="G12" s="26">
        <f>IF('[2] פנסיוני א3'!E13+'[2] פנסיוני א3'!K13=0,0,('[2] פנסיוני א3'!E13+'[2] פנסיוני א3'!K13)/('[2] פנסיוני א3'!$C$16+'[2] פנסיוני א3'!$I$16))</f>
        <v>6.3157894736842107E-2</v>
      </c>
      <c r="H12" s="26">
        <f>IF('[2] פנסיוני א3'!F13+'[2] פנסיוני א3'!L13=0,0,('[2] פנסיוני א3'!F13+'[2] פנסיוני א3'!L13)/('[2] פנסיוני א3'!$C$16+'[2] פנסיוני א3'!$I$16))</f>
        <v>0.14736842105263157</v>
      </c>
      <c r="I12" s="26">
        <f>IF('[2] פנסיוני א3'!G13+'[2] פנסיוני א3'!M13=0,0,('[2] פנסיוני א3'!G13+'[2] פנסיוני א3'!M13)/('[2] פנסיוני א3'!$C$16+'[2] פנסיוני א3'!$I$16))</f>
        <v>6.3157894736842107E-2</v>
      </c>
      <c r="J12" s="27">
        <f>IF('[2] פנסיוני א3'!H13+'[2] פנסיוני א3'!N13=0,0,('[2] פנסיוני א3'!H13+'[2] פנסיוני א3'!N13)/('[2] פנסיוני א3'!$C$16+'[2] פנסיוני א3'!$I$16))</f>
        <v>9.4736842105263161E-2</v>
      </c>
      <c r="K12" s="25">
        <f>SUM(L12:P12)</f>
        <v>0</v>
      </c>
      <c r="L12" s="26">
        <f>IF('[2] פנסיוני א3'!P13+'[2] פנסיוני א3'!V13=0,0,('[2] פנסיוני א3'!P13+'[2] פנסיוני א3'!V13)/('[2] פנסיוני א3'!$O$16+'[2] פנסיוני א3'!$U$16))</f>
        <v>0</v>
      </c>
      <c r="M12" s="26">
        <f>IF('[2] פנסיוני א3'!Q13+'[2] פנסיוני א3'!W13=0,0,('[2] פנסיוני א3'!Q13+'[2] פנסיוני א3'!W13)/('[2] פנסיוני א3'!$O$16+'[2] פנסיוני א3'!$U$16))</f>
        <v>0</v>
      </c>
      <c r="N12" s="26">
        <f>IF('[2] פנסיוני א3'!R13+'[2] פנסיוני א3'!X13=0,0,('[2] פנסיוני א3'!R13+'[2] פנסיוני א3'!X13)/('[2] פנסיוני א3'!$O$16+'[2] פנסיוני א3'!$U$16))</f>
        <v>0</v>
      </c>
      <c r="O12" s="26">
        <f>IF('[2] פנסיוני א3'!S13+'[2] פנסיוני א3'!Y13=0,0,('[2] פנסיוני א3'!S13+'[2] פנסיוני א3'!Y13)/('[2] פנסיוני א3'!$O$16+'[2] פנסיוני א3'!$U$16))</f>
        <v>0</v>
      </c>
      <c r="P12" s="27">
        <f>IF('[2] פנסיוני א3'!T13+'[2] פנסיוני א3'!Z13=0,0,('[2] פנסיוני א3'!T13+'[2] פנסיוני א3'!Z13)/('[2] פנסיוני א3'!$O$16+'[2] פנסיוני א3'!$U$16))</f>
        <v>0</v>
      </c>
      <c r="Q12" s="25">
        <f>SUM(R12:V12)</f>
        <v>4.6511627906976744E-2</v>
      </c>
      <c r="R12" s="26">
        <f>IF('[2] פנסיוני א3'!AB13=0,0,('[2] פנסיוני א3'!AB13/'[2] פנסיוני א3'!$AA$16))</f>
        <v>4.6511627906976744E-2</v>
      </c>
      <c r="S12" s="26">
        <f>IF('[2] פנסיוני א3'!AC13=0,0,('[2] פנסיוני א3'!AC13/'[2] פנסיוני א3'!$AA$16))</f>
        <v>0</v>
      </c>
      <c r="T12" s="26">
        <f>IF('[2] פנסיוני א3'!AD13=0,0,('[2] פנסיוני א3'!AD13/'[2] פנסיוני א3'!$AA$16))</f>
        <v>0</v>
      </c>
      <c r="U12" s="26">
        <f>IF('[2] פנסיוני א3'!AE13=0,0,('[2] פנסיוני א3'!AE13/'[2] פנסיוני א3'!$AA$16))</f>
        <v>0</v>
      </c>
      <c r="V12" s="28">
        <f>IF('[2] פנסיוני א3'!AF13=0,0,('[2] פנסיוני א3'!AF13/'[2] פנסיוני א3'!$AA$16))</f>
        <v>0</v>
      </c>
    </row>
    <row r="13" spans="1:22" x14ac:dyDescent="0.2">
      <c r="A13" s="24">
        <v>5</v>
      </c>
      <c r="B13" s="29" t="s">
        <v>33</v>
      </c>
      <c r="C13" s="30"/>
      <c r="D13" s="30"/>
      <c r="E13" s="25">
        <f>SUM(F13:J13)</f>
        <v>0</v>
      </c>
      <c r="F13" s="26">
        <f>IF('[2] פנסיוני א3'!D14+'[2] פנסיוני א3'!J14=0,0,('[2] פנסיוני א3'!D14+'[2] פנסיוני א3'!J14)/('[2] פנסיוני א3'!$C$16+'[2] פנסיוני א3'!$I$16))</f>
        <v>0</v>
      </c>
      <c r="G13" s="26">
        <f>IF('[2] פנסיוני א3'!E14+'[2] פנסיוני א3'!K14=0,0,('[2] פנסיוני א3'!E14+'[2] פנסיוני א3'!K14)/('[2] פנסיוני א3'!$C$16+'[2] פנסיוני א3'!$I$16))</f>
        <v>0</v>
      </c>
      <c r="H13" s="26">
        <f>IF('[2] פנסיוני א3'!F14+'[2] פנסיוני א3'!L14=0,0,('[2] פנסיוני א3'!F14+'[2] פנסיוני א3'!L14)/('[2] פנסיוני א3'!$C$16+'[2] פנסיוני א3'!$I$16))</f>
        <v>0</v>
      </c>
      <c r="I13" s="26">
        <f>IF('[2] פנסיוני א3'!G14+'[2] פנסיוני א3'!M14=0,0,('[2] פנסיוני א3'!G14+'[2] פנסיוני א3'!M14)/('[2] פנסיוני א3'!$C$16+'[2] פנסיוני א3'!$I$16))</f>
        <v>0</v>
      </c>
      <c r="J13" s="27">
        <f>IF('[2] פנסיוני א3'!H14+'[2] פנסיוני א3'!N14=0,0,('[2] פנסיוני א3'!H14+'[2] פנסיוני א3'!N14)/('[2] פנסיוני א3'!$C$16+'[2] פנסיוני א3'!$I$16))</f>
        <v>0</v>
      </c>
      <c r="K13" s="25">
        <f>SUM(L13:P13)</f>
        <v>0</v>
      </c>
      <c r="L13" s="26">
        <f>IF('[2] פנסיוני א3'!P14+'[2] פנסיוני א3'!V14=0,0,('[2] פנסיוני א3'!P14+'[2] פנסיוני א3'!V14)/('[2] פנסיוני א3'!$O$16+'[2] פנסיוני א3'!$U$16))</f>
        <v>0</v>
      </c>
      <c r="M13" s="26">
        <f>IF('[2] פנסיוני א3'!Q14+'[2] פנסיוני א3'!W14=0,0,('[2] פנסיוני א3'!Q14+'[2] פנסיוני א3'!W14)/('[2] פנסיוני א3'!$O$16+'[2] פנסיוני א3'!$U$16))</f>
        <v>0</v>
      </c>
      <c r="N13" s="26">
        <f>IF('[2] פנסיוני א3'!R14+'[2] פנסיוני א3'!X14=0,0,('[2] פנסיוני א3'!R14+'[2] פנסיוני א3'!X14)/('[2] פנסיוני א3'!$O$16+'[2] פנסיוני א3'!$U$16))</f>
        <v>0</v>
      </c>
      <c r="O13" s="26">
        <f>IF('[2] פנסיוני א3'!S14+'[2] פנסיוני א3'!Y14=0,0,('[2] פנסיוני א3'!S14+'[2] פנסיוני א3'!Y14)/('[2] פנסיוני א3'!$O$16+'[2] פנסיוני א3'!$U$16))</f>
        <v>0</v>
      </c>
      <c r="P13" s="27">
        <f>IF('[2] פנסיוני א3'!T14+'[2] פנסיוני א3'!Z14=0,0,('[2] פנסיוני א3'!T14+'[2] פנסיוני א3'!Z14)/('[2] פנסיוני א3'!$O$16+'[2] פנסיוני א3'!$U$16))</f>
        <v>0</v>
      </c>
      <c r="Q13" s="25">
        <f>SUM(R13:V13)</f>
        <v>0</v>
      </c>
      <c r="R13" s="26">
        <f>IF('[2] פנסיוני א3'!AB14=0,0,('[2] פנסיוני א3'!AB14/'[2] פנסיוני א3'!$AA$16))</f>
        <v>0</v>
      </c>
      <c r="S13" s="26">
        <f>IF('[2] פנסיוני א3'!AC14=0,0,('[2] פנסיוני א3'!AC14/'[2] פנסיוני א3'!$AA$16))</f>
        <v>0</v>
      </c>
      <c r="T13" s="26">
        <f>IF('[2] פנסיוני א3'!AD14=0,0,('[2] פנסיוני א3'!AD14/'[2] פנסיוני א3'!$AA$16))</f>
        <v>0</v>
      </c>
      <c r="U13" s="26">
        <f>IF('[2] פנסיוני א3'!AE14=0,0,('[2] פנסיוני א3'!AE14/'[2] פנסיוני א3'!$AA$16))</f>
        <v>0</v>
      </c>
      <c r="V13" s="28">
        <f>IF('[2] פנסיוני א3'!AF14=0,0,('[2] פנסיוני א3'!AF14/'[2] פנסיוני א3'!$AA$16))</f>
        <v>0</v>
      </c>
    </row>
    <row r="14" spans="1:22" x14ac:dyDescent="0.2">
      <c r="A14" s="24">
        <v>6</v>
      </c>
      <c r="B14" s="29" t="s">
        <v>34</v>
      </c>
      <c r="C14" s="30"/>
      <c r="D14" s="30"/>
      <c r="E14" s="25">
        <f>SUM(F14:J14)</f>
        <v>0</v>
      </c>
      <c r="F14" s="26">
        <f>IF('[2] פנסיוני א3'!D15+'[2] פנסיוני א3'!J15=0,0,('[2] פנסיוני א3'!D15+'[2] פנסיוני א3'!J15)/('[2] פנסיוני א3'!$C$16+'[2] פנסיוני א3'!$I$16))</f>
        <v>0</v>
      </c>
      <c r="G14" s="26">
        <f>IF('[2] פנסיוני א3'!E15+'[2] פנסיוני א3'!K15=0,0,('[2] פנסיוני א3'!E15+'[2] פנסיוני א3'!K15)/('[2] פנסיוני א3'!$C$16+'[2] פנסיוני א3'!$I$16))</f>
        <v>0</v>
      </c>
      <c r="H14" s="26">
        <f>IF('[2] פנסיוני א3'!F15+'[2] פנסיוני א3'!L15=0,0,('[2] פנסיוני א3'!F15+'[2] פנסיוני א3'!L15)/('[2] פנסיוני א3'!$C$16+'[2] פנסיוני א3'!$I$16))</f>
        <v>0</v>
      </c>
      <c r="I14" s="26">
        <f>IF('[2] פנסיוני א3'!G15+'[2] פנסיוני א3'!M15=0,0,('[2] פנסיוני א3'!G15+'[2] פנסיוני א3'!M15)/('[2] פנסיוני א3'!$C$16+'[2] פנסיוני א3'!$I$16))</f>
        <v>0</v>
      </c>
      <c r="J14" s="27">
        <f>IF('[2] פנסיוני א3'!H15+'[2] פנסיוני א3'!N15=0,0,('[2] פנסיוני א3'!H15+'[2] פנסיוני א3'!N15)/('[2] פנסיוני א3'!$C$16+'[2] פנסיוני א3'!$I$16))</f>
        <v>0</v>
      </c>
      <c r="K14" s="25">
        <f>SUM(L14:P14)</f>
        <v>0</v>
      </c>
      <c r="L14" s="26">
        <f>IF('[2] פנסיוני א3'!P15+'[2] פנסיוני א3'!V15=0,0,('[2] פנסיוני א3'!P15+'[2] פנסיוני א3'!V15)/('[2] פנסיוני א3'!$O$16+'[2] פנסיוני א3'!$U$16))</f>
        <v>0</v>
      </c>
      <c r="M14" s="26">
        <f>IF('[2] פנסיוני א3'!Q15+'[2] פנסיוני א3'!W15=0,0,('[2] פנסיוני א3'!Q15+'[2] פנסיוני א3'!W15)/('[2] פנסיוני א3'!$O$16+'[2] פנסיוני א3'!$U$16))</f>
        <v>0</v>
      </c>
      <c r="N14" s="26">
        <f>IF('[2] פנסיוני א3'!R15+'[2] פנסיוני א3'!X15=0,0,('[2] פנסיוני א3'!R15+'[2] פנסיוני א3'!X15)/('[2] פנסיוני א3'!$O$16+'[2] פנסיוני א3'!$U$16))</f>
        <v>0</v>
      </c>
      <c r="O14" s="26">
        <f>IF('[2] פנסיוני א3'!S15+'[2] פנסיוני א3'!Y15=0,0,('[2] פנסיוני א3'!S15+'[2] פנסיוני א3'!Y15)/('[2] פנסיוני א3'!$O$16+'[2] פנסיוני א3'!$U$16))</f>
        <v>0</v>
      </c>
      <c r="P14" s="27">
        <f>IF('[2] פנסיוני א3'!T15+'[2] פנסיוני א3'!Z15=0,0,('[2] פנסיוני א3'!T15+'[2] פנסיוני א3'!Z15)/('[2] פנסיוני א3'!$O$16+'[2] פנסיוני א3'!$U$16))</f>
        <v>0</v>
      </c>
      <c r="Q14" s="25">
        <f>SUM(R14:V14)</f>
        <v>0</v>
      </c>
      <c r="R14" s="26">
        <f>IF('[2] פנסיוני א3'!AB15=0,0,('[2] פנסיוני א3'!AB15/'[2] פנסיוני א3'!$AA$16))</f>
        <v>0</v>
      </c>
      <c r="S14" s="26">
        <f>IF('[2] פנסיוני א3'!AC15=0,0,('[2] פנסיוני א3'!AC15/'[2] פנסיוני א3'!$AA$16))</f>
        <v>0</v>
      </c>
      <c r="T14" s="26">
        <f>IF('[2] פנסיוני א3'!AD15=0,0,('[2] פנסיוני א3'!AD15/'[2] פנסיוני א3'!$AA$16))</f>
        <v>0</v>
      </c>
      <c r="U14" s="26">
        <f>IF('[2] פנסיוני א3'!AE15=0,0,('[2] פנסיוני א3'!AE15/'[2] פנסיוני א3'!$AA$16))</f>
        <v>0</v>
      </c>
      <c r="V14" s="28">
        <f>IF('[2] פנסיוני א3'!AF15=0,0,('[2] פנסיוני א3'!AF15/'[2] פנסיוני א3'!$AA$16))</f>
        <v>0</v>
      </c>
    </row>
    <row r="15" spans="1:22" x14ac:dyDescent="0.2">
      <c r="A15" s="24">
        <v>7</v>
      </c>
      <c r="B15" s="29" t="s">
        <v>35</v>
      </c>
      <c r="C15" s="30"/>
      <c r="D15" s="30"/>
      <c r="E15" s="25">
        <f t="shared" ref="E15:V15" si="0">SUM(E11:E14)</f>
        <v>1</v>
      </c>
      <c r="F15" s="31">
        <f t="shared" si="0"/>
        <v>0.24210526315789471</v>
      </c>
      <c r="G15" s="31">
        <f t="shared" si="0"/>
        <v>0.10526315789473684</v>
      </c>
      <c r="H15" s="31">
        <f t="shared" si="0"/>
        <v>0.36842105263157893</v>
      </c>
      <c r="I15" s="31">
        <f t="shared" si="0"/>
        <v>0.15789473684210525</v>
      </c>
      <c r="J15" s="31">
        <f t="shared" si="0"/>
        <v>0.12631578947368421</v>
      </c>
      <c r="K15" s="25">
        <f t="shared" si="0"/>
        <v>0</v>
      </c>
      <c r="L15" s="31">
        <f t="shared" si="0"/>
        <v>0</v>
      </c>
      <c r="M15" s="31">
        <f t="shared" si="0"/>
        <v>0</v>
      </c>
      <c r="N15" s="31">
        <f t="shared" si="0"/>
        <v>0</v>
      </c>
      <c r="O15" s="31">
        <f t="shared" si="0"/>
        <v>0</v>
      </c>
      <c r="P15" s="31">
        <f t="shared" si="0"/>
        <v>0</v>
      </c>
      <c r="Q15" s="25">
        <f t="shared" si="0"/>
        <v>1</v>
      </c>
      <c r="R15" s="31">
        <f t="shared" si="0"/>
        <v>0.51162790697674421</v>
      </c>
      <c r="S15" s="31">
        <f t="shared" si="0"/>
        <v>9.3023255813953487E-2</v>
      </c>
      <c r="T15" s="31">
        <f t="shared" si="0"/>
        <v>0.20930232558139536</v>
      </c>
      <c r="U15" s="31">
        <f t="shared" si="0"/>
        <v>6.9767441860465115E-2</v>
      </c>
      <c r="V15" s="32">
        <f t="shared" si="0"/>
        <v>0.11627906976744186</v>
      </c>
    </row>
    <row r="16" spans="1:22" x14ac:dyDescent="0.2">
      <c r="A16" s="33" t="s">
        <v>36</v>
      </c>
      <c r="B16" s="85" t="s">
        <v>37</v>
      </c>
      <c r="C16" s="86"/>
      <c r="D16" s="86"/>
      <c r="E16" s="34"/>
      <c r="F16" s="35"/>
      <c r="G16" s="36"/>
      <c r="H16" s="36"/>
      <c r="I16" s="36"/>
      <c r="J16" s="37"/>
      <c r="K16" s="34"/>
      <c r="L16" s="35"/>
      <c r="M16" s="36"/>
      <c r="N16" s="36"/>
      <c r="O16" s="36"/>
      <c r="P16" s="37"/>
      <c r="Q16" s="34"/>
      <c r="R16" s="35"/>
      <c r="S16" s="36"/>
      <c r="T16" s="36"/>
      <c r="U16" s="36"/>
      <c r="V16" s="37"/>
    </row>
    <row r="17" spans="1:22" x14ac:dyDescent="0.2">
      <c r="A17" s="24">
        <v>1</v>
      </c>
      <c r="B17" s="76" t="s">
        <v>31</v>
      </c>
      <c r="C17" s="77"/>
      <c r="D17" s="78"/>
      <c r="E17" s="25">
        <f>SUM(F17:J17)</f>
        <v>0</v>
      </c>
      <c r="F17" s="26">
        <f>IF('[2] פנסיוני א3'!D19+'[2] פנסיוני א3'!J19=0,0,('[2] פנסיוני א3'!D19+'[2] פנסיוני א3'!J19)/('[2] פנסיוני א3'!$C$21+'[2] פנסיוני א3'!$I$21))</f>
        <v>0</v>
      </c>
      <c r="G17" s="26">
        <f>IF('[2] פנסיוני א3'!E19+'[2] פנסיוני א3'!K19=0,0,('[2] פנסיוני א3'!E19+'[2] פנסיוני א3'!K19)/('[2] פנסיוני א3'!$C$21+'[2] פנסיוני א3'!$I$21))</f>
        <v>0</v>
      </c>
      <c r="H17" s="26">
        <f>IF('[2] פנסיוני א3'!F19+'[2] פנסיוני א3'!L19=0,0,('[2] פנסיוני א3'!F19+'[2] פנסיוני א3'!L19)/('[2] פנסיוני א3'!$C$21+'[2] פנסיוני א3'!$I$21))</f>
        <v>0</v>
      </c>
      <c r="I17" s="26">
        <f>IF('[2] פנסיוני א3'!G19+'[2] פנסיוני א3'!M19=0,0,('[2] פנסיוני א3'!G19+'[2] פנסיוני א3'!M19)/('[2] פנסיוני א3'!$C$21+'[2] פנסיוני א3'!$I$21))</f>
        <v>0</v>
      </c>
      <c r="J17" s="26">
        <f>IF('[2] פנסיוני א3'!H19+'[2] פנסיוני א3'!N19=0,0,('[2] פנסיוני א3'!H19+'[2] פנסיוני א3'!N19)/('[2] פנסיוני א3'!$C$21+'[2] פנסיוני א3'!$I$21))</f>
        <v>0</v>
      </c>
      <c r="K17" s="25">
        <f>SUM(L17:P17)</f>
        <v>0</v>
      </c>
      <c r="L17" s="26">
        <f>IF('[2] פנסיוני א3'!P19+'[2] פנסיוני א3'!V19=0,0,('[2] פנסיוני א3'!P19+'[2] פנסיוני א3'!V19)/('[2] פנסיוני א3'!$O$21+'[2] פנסיוני א3'!$U$21))</f>
        <v>0</v>
      </c>
      <c r="M17" s="26">
        <f>IF('[2] פנסיוני א3'!Q19+'[2] פנסיוני א3'!W19=0,0,('[2] פנסיוני א3'!Q19+'[2] פנסיוני א3'!W19)/('[2] פנסיוני א3'!$O$21+'[2] פנסיוני א3'!$U$21))</f>
        <v>0</v>
      </c>
      <c r="N17" s="26">
        <f>IF('[2] פנסיוני א3'!R19+'[2] פנסיוני א3'!X19=0,0,('[2] פנסיוני א3'!R19+'[2] פנסיוני א3'!X19)/('[2] פנסיוני א3'!$O$21+'[2] פנסיוני א3'!$U$21))</f>
        <v>0</v>
      </c>
      <c r="O17" s="26">
        <f>IF('[2] פנסיוני א3'!S19+'[2] פנסיוני א3'!Y19=0,0,('[2] פנסיוני א3'!S19+'[2] פנסיוני א3'!Y19)/('[2] פנסיוני א3'!$O$21+'[2] פנסיוני א3'!$U$21))</f>
        <v>0</v>
      </c>
      <c r="P17" s="27">
        <f>IF('[2] פנסיוני א3'!T19+'[2] פנסיוני א3'!Z19=0,0,('[2] פנסיוני א3'!T19+'[2] פנסיוני א3'!Z19)/('[2] פנסיוני א3'!$O$21+'[2] פנסיוני א3'!$U$21))</f>
        <v>0</v>
      </c>
      <c r="Q17" s="25">
        <f>SUM(R17:V17)</f>
        <v>0</v>
      </c>
      <c r="R17" s="26">
        <f>IF('[2] פנסיוני א3'!AB19=0,0,('[2] פנסיוני א3'!AB19/'[2] פנסיוני א3'!$AA$21))</f>
        <v>0</v>
      </c>
      <c r="S17" s="26">
        <f>IF('[2] פנסיוני א3'!AC19=0,0,('[2] פנסיוני א3'!AC19/'[2] פנסיוני א3'!$AA$21))</f>
        <v>0</v>
      </c>
      <c r="T17" s="26">
        <f>IF('[2] פנסיוני א3'!AD19=0,0,('[2] פנסיוני א3'!AD19/'[2] פנסיוני א3'!$AA$21))</f>
        <v>0</v>
      </c>
      <c r="U17" s="26">
        <f>IF('[2] פנסיוני א3'!AE19=0,0,('[2] פנסיוני א3'!AE19/'[2] פנסיוני א3'!$AA$21))</f>
        <v>0</v>
      </c>
      <c r="V17" s="28">
        <f>IF('[2] פנסיוני א3'!AF19=0,0,('[2] פנסיוני א3'!AF19/'[2] פנסיוני א3'!$AA$21))</f>
        <v>0</v>
      </c>
    </row>
    <row r="18" spans="1:22" x14ac:dyDescent="0.2">
      <c r="A18" s="24">
        <v>2</v>
      </c>
      <c r="B18" s="76" t="s">
        <v>32</v>
      </c>
      <c r="C18" s="77"/>
      <c r="D18" s="78"/>
      <c r="E18" s="25">
        <f>SUM(F18:J18)</f>
        <v>0</v>
      </c>
      <c r="F18" s="26">
        <f>IF('[2] פנסיוני א3'!D20+'[2] פנסיוני א3'!J20=0,0,('[2] פנסיוני א3'!D20+'[2] פנסיוני א3'!J20)/('[2] פנסיוני א3'!$C$21+'[2] פנסיוני א3'!$I$21))</f>
        <v>0</v>
      </c>
      <c r="G18" s="26">
        <f>IF('[2] פנסיוני א3'!E20+'[2] פנסיוני א3'!K20=0,0,('[2] פנסיוני א3'!E20+'[2] פנסיוני א3'!K20)/('[2] פנסיוני א3'!$C$21+'[2] פנסיוני א3'!$I$21))</f>
        <v>0</v>
      </c>
      <c r="H18" s="26">
        <f>IF('[2] פנסיוני א3'!F20+'[2] פנסיוני א3'!L20=0,0,('[2] פנסיוני א3'!F20+'[2] פנסיוני א3'!L20)/('[2] פנסיוני א3'!$C$21+'[2] פנסיוני א3'!$I$21))</f>
        <v>0</v>
      </c>
      <c r="I18" s="26">
        <f>IF('[2] פנסיוני א3'!G20+'[2] פנסיוני א3'!M20=0,0,('[2] פנסיוני א3'!G20+'[2] פנסיוני א3'!M20)/('[2] פנסיוני א3'!$C$21+'[2] פנסיוני א3'!$I$21))</f>
        <v>0</v>
      </c>
      <c r="J18" s="26">
        <f>IF('[2] פנסיוני א3'!H20+'[2] פנסיוני א3'!N20=0,0,('[2] פנסיוני א3'!H20+'[2] פנסיוני א3'!N20)/('[2] פנסיוני א3'!$C$21+'[2] פנסיוני א3'!$I$21))</f>
        <v>0</v>
      </c>
      <c r="K18" s="25">
        <f>SUM(L18:P18)</f>
        <v>0</v>
      </c>
      <c r="L18" s="26">
        <f>IF('[2] פנסיוני א3'!P20+'[2] פנסיוני א3'!V20=0,0,('[2] פנסיוני א3'!P20+'[2] פנסיוני א3'!V20)/('[2] פנסיוני א3'!$O$21+'[2] פנסיוני א3'!$U$21))</f>
        <v>0</v>
      </c>
      <c r="M18" s="26">
        <f>IF('[2] פנסיוני א3'!Q20+'[2] פנסיוני א3'!W20=0,0,('[2] פנסיוני א3'!Q20+'[2] פנסיוני א3'!W20)/('[2] פנסיוני א3'!$O$21+'[2] פנסיוני א3'!$U$21))</f>
        <v>0</v>
      </c>
      <c r="N18" s="26">
        <f>IF('[2] פנסיוני א3'!R20+'[2] פנסיוני א3'!X20=0,0,('[2] פנסיוני א3'!R20+'[2] פנסיוני א3'!X20)/('[2] פנסיוני א3'!$O$21+'[2] פנסיוני א3'!$U$21))</f>
        <v>0</v>
      </c>
      <c r="O18" s="26">
        <f>IF('[2] פנסיוני א3'!S20+'[2] פנסיוני א3'!Y20=0,0,('[2] פנסיוני א3'!S20+'[2] פנסיוני א3'!Y20)/('[2] פנסיוני א3'!$O$21+'[2] פנסיוני א3'!$U$21))</f>
        <v>0</v>
      </c>
      <c r="P18" s="27">
        <f>IF('[2] פנסיוני א3'!T20+'[2] פנסיוני א3'!Z20=0,0,('[2] פנסיוני א3'!T20+'[2] פנסיוני א3'!Z20)/('[2] פנסיוני א3'!$O$21+'[2] פנסיוני א3'!$U$21))</f>
        <v>0</v>
      </c>
      <c r="Q18" s="25">
        <f>SUM(R18:V18)</f>
        <v>0</v>
      </c>
      <c r="R18" s="26">
        <f>IF('[2] פנסיוני א3'!AB20=0,0,('[2] פנסיוני א3'!AB20/'[2] פנסיוני א3'!$AA$21))</f>
        <v>0</v>
      </c>
      <c r="S18" s="26">
        <f>IF('[2] פנסיוני א3'!AC20=0,0,('[2] פנסיוני א3'!AC20/'[2] פנסיוני א3'!$AA$21))</f>
        <v>0</v>
      </c>
      <c r="T18" s="26">
        <f>IF('[2] פנסיוני א3'!AD20=0,0,('[2] פנסיוני א3'!AD20/'[2] פנסיוני א3'!$AA$21))</f>
        <v>0</v>
      </c>
      <c r="U18" s="26">
        <f>IF('[2] פנסיוני א3'!AE20=0,0,('[2] פנסיוני א3'!AE20/'[2] פנסיוני א3'!$AA$21))</f>
        <v>0</v>
      </c>
      <c r="V18" s="28">
        <f>IF('[2] פנסיוני א3'!AF20=0,0,('[2] פנסיוני א3'!AF20/'[2] פנסיוני א3'!$AA$21))</f>
        <v>0</v>
      </c>
    </row>
    <row r="19" spans="1:22" x14ac:dyDescent="0.2">
      <c r="A19" s="24">
        <v>3</v>
      </c>
      <c r="B19" s="79" t="s">
        <v>38</v>
      </c>
      <c r="C19" s="80"/>
      <c r="D19" s="80"/>
      <c r="E19" s="25">
        <f t="shared" ref="E19:V19" si="1">SUM(E17:E18)</f>
        <v>0</v>
      </c>
      <c r="F19" s="31">
        <f t="shared" si="1"/>
        <v>0</v>
      </c>
      <c r="G19" s="38">
        <f t="shared" si="1"/>
        <v>0</v>
      </c>
      <c r="H19" s="38">
        <f t="shared" si="1"/>
        <v>0</v>
      </c>
      <c r="I19" s="38">
        <f t="shared" si="1"/>
        <v>0</v>
      </c>
      <c r="J19" s="32">
        <f t="shared" si="1"/>
        <v>0</v>
      </c>
      <c r="K19" s="25">
        <f t="shared" si="1"/>
        <v>0</v>
      </c>
      <c r="L19" s="31">
        <f t="shared" si="1"/>
        <v>0</v>
      </c>
      <c r="M19" s="38">
        <f t="shared" si="1"/>
        <v>0</v>
      </c>
      <c r="N19" s="38">
        <f t="shared" si="1"/>
        <v>0</v>
      </c>
      <c r="O19" s="38">
        <f t="shared" si="1"/>
        <v>0</v>
      </c>
      <c r="P19" s="32">
        <f t="shared" si="1"/>
        <v>0</v>
      </c>
      <c r="Q19" s="25">
        <f t="shared" si="1"/>
        <v>0</v>
      </c>
      <c r="R19" s="31">
        <f t="shared" si="1"/>
        <v>0</v>
      </c>
      <c r="S19" s="38">
        <f t="shared" si="1"/>
        <v>0</v>
      </c>
      <c r="T19" s="38">
        <f t="shared" si="1"/>
        <v>0</v>
      </c>
      <c r="U19" s="38">
        <f t="shared" si="1"/>
        <v>0</v>
      </c>
      <c r="V19" s="32">
        <f t="shared" si="1"/>
        <v>0</v>
      </c>
    </row>
    <row r="20" spans="1:22" x14ac:dyDescent="0.2">
      <c r="A20" s="33" t="s">
        <v>39</v>
      </c>
      <c r="B20" s="87" t="s">
        <v>40</v>
      </c>
      <c r="C20" s="88"/>
      <c r="D20" s="89"/>
      <c r="E20" s="34"/>
      <c r="F20" s="35"/>
      <c r="G20" s="36"/>
      <c r="H20" s="36"/>
      <c r="I20" s="36"/>
      <c r="J20" s="37"/>
      <c r="K20" s="34"/>
      <c r="L20" s="35"/>
      <c r="M20" s="36"/>
      <c r="N20" s="36"/>
      <c r="O20" s="36"/>
      <c r="P20" s="37"/>
      <c r="Q20" s="34"/>
      <c r="R20" s="35"/>
      <c r="S20" s="36"/>
      <c r="T20" s="36"/>
      <c r="U20" s="36"/>
      <c r="V20" s="37"/>
    </row>
    <row r="21" spans="1:22" x14ac:dyDescent="0.2">
      <c r="A21" s="24">
        <v>1</v>
      </c>
      <c r="B21" s="76" t="s">
        <v>31</v>
      </c>
      <c r="C21" s="77"/>
      <c r="D21" s="78"/>
      <c r="E21" s="39">
        <f>SUM(F21:J21)</f>
        <v>0</v>
      </c>
      <c r="F21" s="40">
        <f>IF('[2] פנסיוני א3'!D23+'[2] פנסיוני א3'!J23=0,0,('[2] פנסיוני א3'!D23+'[2] פנסיוני א3'!J23)/('[2] פנסיוני א3'!$C$27+'[2] פנסיוני א3'!$I$27))</f>
        <v>0</v>
      </c>
      <c r="G21" s="40">
        <f>IF('[2] פנסיוני א3'!E23+'[2] פנסיוני א3'!K23=0,0,('[2] פנסיוני א3'!E23+'[2] פנסיוני א3'!K23)/('[2] פנסיוני א3'!$C$27+'[2] פנסיוני א3'!$I$27))</f>
        <v>0</v>
      </c>
      <c r="H21" s="40">
        <f>IF('[2] פנסיוני א3'!F23+'[2] פנסיוני א3'!L23=0,0,('[2] פנסיוני א3'!F23+'[2] פנסיוני א3'!L23)/('[2] פנסיוני א3'!$C$27+'[2] פנסיוני א3'!$I$27))</f>
        <v>0</v>
      </c>
      <c r="I21" s="40">
        <f>IF('[2] פנסיוני א3'!G23+'[2] פנסיוני א3'!M23=0,0,('[2] פנסיוני א3'!G23+'[2] פנסיוני א3'!M23)/('[2] פנסיוני א3'!$C$27+'[2] פנסיוני א3'!$I$27))</f>
        <v>0</v>
      </c>
      <c r="J21" s="41">
        <f>IF('[2] פנסיוני א3'!H23+'[2] פנסיוני א3'!N23=0,0,('[2] פנסיוני א3'!H23+'[2] פנסיוני א3'!N23)/('[2] פנסיוני א3'!$C$27+'[2] פנסיוני א3'!$I$27))</f>
        <v>0</v>
      </c>
      <c r="K21" s="39">
        <f>SUM(L21:P21)</f>
        <v>0</v>
      </c>
      <c r="L21" s="40">
        <f>IF('[2] פנסיוני א3'!P23+'[2] פנסיוני א3'!V23=0,0,('[2] פנסיוני א3'!P23+'[2] פנסיוני א3'!V23)/('[2] פנסיוני א3'!$O$27+'[2] פנסיוני א3'!$U$27))</f>
        <v>0</v>
      </c>
      <c r="M21" s="40">
        <f>IF('[2] פנסיוני א3'!Q23+'[2] פנסיוני א3'!W23=0,0,('[2] פנסיוני א3'!Q23+'[2] פנסיוני א3'!W23)/('[2] פנסיוני א3'!$O$27+'[2] פנסיוני א3'!$U$27))</f>
        <v>0</v>
      </c>
      <c r="N21" s="40">
        <f>IF('[2] פנסיוני א3'!R23+'[2] פנסיוני א3'!X23=0,0,('[2] פנסיוני א3'!R23+'[2] פנסיוני א3'!X23)/('[2] פנסיוני א3'!$O$27+'[2] פנסיוני א3'!$U$27))</f>
        <v>0</v>
      </c>
      <c r="O21" s="40">
        <f>IF('[2] פנסיוני א3'!S23+'[2] פנסיוני א3'!Y23=0,0,('[2] פנסיוני א3'!S23+'[2] פנסיוני א3'!Y23)/('[2] פנסיוני א3'!$O$27+'[2] פנסיוני א3'!$U$27))</f>
        <v>0</v>
      </c>
      <c r="P21" s="41">
        <f>IF('[2] פנסיוני א3'!T23+'[2] פנסיוני א3'!Z23=0,0,('[2] פנסיוני א3'!T23+'[2] פנסיוני א3'!Z23)/('[2] פנסיוני א3'!$O$27+'[2] פנסיוני א3'!$U$27))</f>
        <v>0</v>
      </c>
      <c r="Q21" s="39">
        <f>SUM(R21:V21)</f>
        <v>0</v>
      </c>
      <c r="R21" s="26">
        <f>IF('[2] פנסיוני א3'!AB23=0,0,('[2] פנסיוני א3'!AB23/'[2] פנסיוני א3'!$AA$27))</f>
        <v>0</v>
      </c>
      <c r="S21" s="26">
        <f>IF('[2] פנסיוני א3'!AC23=0,0,('[2] פנסיוני א3'!AC23/'[2] פנסיוני א3'!$AA$27))</f>
        <v>0</v>
      </c>
      <c r="T21" s="26">
        <f>IF('[2] פנסיוני א3'!AD23=0,0,('[2] פנסיוני א3'!AD23/'[2] פנסיוני א3'!$AA$27))</f>
        <v>0</v>
      </c>
      <c r="U21" s="26">
        <f>IF('[2] פנסיוני א3'!AE23=0,0,('[2] פנסיוני א3'!AE23/'[2] פנסיוני א3'!$AA$27))</f>
        <v>0</v>
      </c>
      <c r="V21" s="28">
        <f>IF('[2] פנסיוני א3'!AF23=0,0,('[2] פנסיוני א3'!AF23/'[2] פנסיוני א3'!$AA$27))</f>
        <v>0</v>
      </c>
    </row>
    <row r="22" spans="1:22" x14ac:dyDescent="0.2">
      <c r="A22" s="24">
        <v>2</v>
      </c>
      <c r="B22" s="76" t="s">
        <v>32</v>
      </c>
      <c r="C22" s="77"/>
      <c r="D22" s="78"/>
      <c r="E22" s="39">
        <f>SUM(F22:J22)</f>
        <v>0</v>
      </c>
      <c r="F22" s="40">
        <f>IF('[2] פנסיוני א3'!D24+'[2] פנסיוני א3'!J24=0,0,('[2] פנסיוני א3'!D24+'[2] פנסיוני א3'!J24)/('[2] פנסיוני א3'!$C$27+'[2] פנסיוני א3'!$I$27))</f>
        <v>0</v>
      </c>
      <c r="G22" s="40">
        <f>IF('[2] פנסיוני א3'!E24+'[2] פנסיוני א3'!K24=0,0,('[2] פנסיוני א3'!E24+'[2] פנסיוני א3'!K24)/('[2] פנסיוני א3'!$C$27+'[2] פנסיוני א3'!$I$27))</f>
        <v>0</v>
      </c>
      <c r="H22" s="40">
        <f>IF('[2] פנסיוני א3'!F24+'[2] פנסיוני א3'!L24=0,0,('[2] פנסיוני א3'!F24+'[2] פנסיוני א3'!L24)/('[2] פנסיוני א3'!$C$27+'[2] פנסיוני א3'!$I$27))</f>
        <v>0</v>
      </c>
      <c r="I22" s="40">
        <f>IF('[2] פנסיוני א3'!G24+'[2] פנסיוני א3'!M24=0,0,('[2] פנסיוני א3'!G24+'[2] פנסיוני א3'!M24)/('[2] פנסיוני א3'!$C$27+'[2] פנסיוני א3'!$I$27))</f>
        <v>0</v>
      </c>
      <c r="J22" s="41">
        <f>IF('[2] פנסיוני א3'!H24+'[2] פנסיוני א3'!N24=0,0,('[2] פנסיוני א3'!H24+'[2] פנסיוני א3'!N24)/('[2] פנסיוני א3'!$C$27+'[2] פנסיוני א3'!$I$27))</f>
        <v>0</v>
      </c>
      <c r="K22" s="39">
        <f>SUM(L22:P22)</f>
        <v>0</v>
      </c>
      <c r="L22" s="40">
        <f>IF('[2] פנסיוני א3'!P24+'[2] פנסיוני א3'!V24=0,0,('[2] פנסיוני א3'!P24+'[2] פנסיוני א3'!V24)/('[2] פנסיוני א3'!$O$27+'[2] פנסיוני א3'!$U$27))</f>
        <v>0</v>
      </c>
      <c r="M22" s="40">
        <f>IF('[2] פנסיוני א3'!Q24+'[2] פנסיוני א3'!W24=0,0,('[2] פנסיוני א3'!Q24+'[2] פנסיוני א3'!W24)/('[2] פנסיוני א3'!$O$27+'[2] פנסיוני א3'!$U$27))</f>
        <v>0</v>
      </c>
      <c r="N22" s="40">
        <f>IF('[2] פנסיוני א3'!R24+'[2] פנסיוני א3'!X24=0,0,('[2] פנסיוני א3'!R24+'[2] פנסיוני א3'!X24)/('[2] פנסיוני א3'!$O$27+'[2] פנסיוני א3'!$U$27))</f>
        <v>0</v>
      </c>
      <c r="O22" s="40">
        <f>IF('[2] פנסיוני א3'!S24+'[2] פנסיוני א3'!Y24=0,0,('[2] פנסיוני א3'!S24+'[2] פנסיוני א3'!Y24)/('[2] פנסיוני א3'!$O$27+'[2] פנסיוני א3'!$U$27))</f>
        <v>0</v>
      </c>
      <c r="P22" s="41">
        <f>IF('[2] פנסיוני א3'!T24+'[2] פנסיוני א3'!Z24=0,0,('[2] פנסיוני א3'!T24+'[2] פנסיוני א3'!Z24)/('[2] פנסיוני א3'!$O$27+'[2] פנסיוני א3'!$U$27))</f>
        <v>0</v>
      </c>
      <c r="Q22" s="39">
        <f>SUM(R22:V22)</f>
        <v>0</v>
      </c>
      <c r="R22" s="26">
        <f>IF('[2] פנסיוני א3'!AB24=0,0,('[2] פנסיוני א3'!AB24/'[2] פנסיוני א3'!$AA$27))</f>
        <v>0</v>
      </c>
      <c r="S22" s="26">
        <f>IF('[2] פנסיוני א3'!AC24=0,0,('[2] פנסיוני א3'!AC24/'[2] פנסיוני א3'!$AA$27))</f>
        <v>0</v>
      </c>
      <c r="T22" s="26">
        <f>IF('[2] פנסיוני א3'!AD24=0,0,('[2] פנסיוני א3'!AD24/'[2] פנסיוני א3'!$AA$27))</f>
        <v>0</v>
      </c>
      <c r="U22" s="26">
        <f>IF('[2] פנסיוני א3'!AE24=0,0,('[2] פנסיוני א3'!AE24/'[2] פנסיוני א3'!$AA$27))</f>
        <v>0</v>
      </c>
      <c r="V22" s="28">
        <f>IF('[2] פנסיוני א3'!AF24=0,0,('[2] פנסיוני א3'!AF24/'[2] פנסיוני א3'!$AA$27))</f>
        <v>0</v>
      </c>
    </row>
    <row r="23" spans="1:22" x14ac:dyDescent="0.2">
      <c r="A23" s="24">
        <v>3</v>
      </c>
      <c r="B23" s="76" t="s">
        <v>41</v>
      </c>
      <c r="C23" s="77"/>
      <c r="D23" s="78"/>
      <c r="E23" s="39">
        <f>SUM(F23:J23)</f>
        <v>0</v>
      </c>
      <c r="F23" s="40">
        <f>IF('[2] פנסיוני א3'!D25+'[2] פנסיוני א3'!J25=0,0,('[2] פנסיוני א3'!D25+'[2] פנסיוני א3'!J25)/('[2] פנסיוני א3'!$C$27+'[2] פנסיוני א3'!$I$27))</f>
        <v>0</v>
      </c>
      <c r="G23" s="40">
        <f>IF('[2] פנסיוני א3'!E25+'[2] פנסיוני א3'!K25=0,0,('[2] פנסיוני א3'!E25+'[2] פנסיוני א3'!K25)/('[2] פנסיוני א3'!$C$27+'[2] פנסיוני א3'!$I$27))</f>
        <v>0</v>
      </c>
      <c r="H23" s="40">
        <f>IF('[2] פנסיוני א3'!F25+'[2] פנסיוני א3'!L25=0,0,('[2] פנסיוני א3'!F25+'[2] פנסיוני א3'!L25)/('[2] פנסיוני א3'!$C$27+'[2] פנסיוני א3'!$I$27))</f>
        <v>0</v>
      </c>
      <c r="I23" s="40">
        <f>IF('[2] פנסיוני א3'!G25+'[2] פנסיוני א3'!M25=0,0,('[2] פנסיוני א3'!G25+'[2] פנסיוני א3'!M25)/('[2] פנסיוני א3'!$C$27+'[2] פנסיוני א3'!$I$27))</f>
        <v>0</v>
      </c>
      <c r="J23" s="41">
        <f>IF('[2] פנסיוני א3'!H25+'[2] פנסיוני א3'!N25=0,0,('[2] פנסיוני א3'!H25+'[2] פנסיוני א3'!N25)/('[2] פנסיוני א3'!$C$27+'[2] פנסיוני א3'!$I$27))</f>
        <v>0</v>
      </c>
      <c r="K23" s="39">
        <f>SUM(L23:P23)</f>
        <v>0</v>
      </c>
      <c r="L23" s="40">
        <f>IF('[2] פנסיוני א3'!P25+'[2] פנסיוני א3'!V25=0,0,('[2] פנסיוני א3'!P25+'[2] פנסיוני א3'!V25)/('[2] פנסיוני א3'!$O$27+'[2] פנסיוני א3'!$U$27))</f>
        <v>0</v>
      </c>
      <c r="M23" s="40">
        <f>IF('[2] פנסיוני א3'!Q25+'[2] פנסיוני א3'!W25=0,0,('[2] פנסיוני א3'!Q25+'[2] פנסיוני א3'!W25)/('[2] פנסיוני א3'!$O$27+'[2] פנסיוני א3'!$U$27))</f>
        <v>0</v>
      </c>
      <c r="N23" s="40">
        <f>IF('[2] פנסיוני א3'!R25+'[2] פנסיוני א3'!X25=0,0,('[2] פנסיוני א3'!R25+'[2] פנסיוני א3'!X25)/('[2] פנסיוני א3'!$O$27+'[2] פנסיוני א3'!$U$27))</f>
        <v>0</v>
      </c>
      <c r="O23" s="40">
        <f>IF('[2] פנסיוני א3'!S25+'[2] פנסיוני א3'!Y25=0,0,('[2] פנסיוני א3'!S25+'[2] פנסיוני א3'!Y25)/('[2] פנסיוני א3'!$O$27+'[2] פנסיוני א3'!$U$27))</f>
        <v>0</v>
      </c>
      <c r="P23" s="41">
        <f>IF('[2] פנסיוני א3'!T25+'[2] פנסיוני א3'!Z25=0,0,('[2] פנסיוני א3'!T25+'[2] פנסיוני א3'!Z25)/('[2] פנסיוני א3'!$O$27+'[2] פנסיוני א3'!$U$27))</f>
        <v>0</v>
      </c>
      <c r="Q23" s="39">
        <f>SUM(R23:V23)</f>
        <v>0</v>
      </c>
      <c r="R23" s="26">
        <f>IF('[2] פנסיוני א3'!AB25=0,0,('[2] פנסיוני א3'!AB25/'[2] פנסיוני א3'!$AA$27))</f>
        <v>0</v>
      </c>
      <c r="S23" s="26">
        <f>IF('[2] פנסיוני א3'!AC25=0,0,('[2] פנסיוני א3'!AC25/'[2] פנסיוני א3'!$AA$27))</f>
        <v>0</v>
      </c>
      <c r="T23" s="26">
        <f>IF('[2] פנסיוני א3'!AD25=0,0,('[2] פנסיוני א3'!AD25/'[2] פנסיוני א3'!$AA$27))</f>
        <v>0</v>
      </c>
      <c r="U23" s="26">
        <f>IF('[2] פנסיוני א3'!AE25=0,0,('[2] פנסיוני א3'!AE25/'[2] פנסיוני א3'!$AA$27))</f>
        <v>0</v>
      </c>
      <c r="V23" s="28">
        <f>IF('[2] פנסיוני א3'!AF25=0,0,('[2] פנסיוני א3'!AF25/'[2] פנסיוני א3'!$AA$27))</f>
        <v>0</v>
      </c>
    </row>
    <row r="24" spans="1:22" x14ac:dyDescent="0.2">
      <c r="A24" s="24">
        <v>4</v>
      </c>
      <c r="B24" s="79" t="s">
        <v>42</v>
      </c>
      <c r="C24" s="80"/>
      <c r="D24" s="81"/>
      <c r="E24" s="42">
        <f>SUM(F24:J24)</f>
        <v>0</v>
      </c>
      <c r="F24" s="40">
        <f>IF('[2] פנסיוני א3'!D26+'[2] פנסיוני א3'!J26=0,0,('[2] פנסיוני א3'!D26+'[2] פנסיוני א3'!J26)/('[2] פנסיוני א3'!$C$27+'[2] פנסיוני א3'!$I$27))</f>
        <v>0</v>
      </c>
      <c r="G24" s="40">
        <f>IF('[2] פנסיוני א3'!E26+'[2] פנסיוני א3'!K26=0,0,('[2] פנסיוני א3'!E26+'[2] פנסיוני א3'!K26)/('[2] פנסיוני א3'!$C$27+'[2] פנסיוני א3'!$I$27))</f>
        <v>0</v>
      </c>
      <c r="H24" s="40">
        <f>IF('[2] פנסיוני א3'!F26+'[2] פנסיוני א3'!L26=0,0,('[2] פנסיוני א3'!F26+'[2] פנסיוני א3'!L26)/('[2] פנסיוני א3'!$C$27+'[2] פנסיוני א3'!$I$27))</f>
        <v>0</v>
      </c>
      <c r="I24" s="40">
        <f>IF('[2] פנסיוני א3'!G26+'[2] פנסיוני א3'!M26=0,0,('[2] פנסיוני א3'!G26+'[2] פנסיוני א3'!M26)/('[2] פנסיוני א3'!$C$27+'[2] פנסיוני א3'!$I$27))</f>
        <v>0</v>
      </c>
      <c r="J24" s="41">
        <f>IF('[2] פנסיוני א3'!H26+'[2] פנסיוני א3'!N26=0,0,('[2] פנסיוני א3'!H26+'[2] פנסיוני א3'!N26)/('[2] פנסיוני א3'!$C$27+'[2] פנסיוני א3'!$I$27))</f>
        <v>0</v>
      </c>
      <c r="K24" s="42">
        <f>SUM(L24:P24)</f>
        <v>0</v>
      </c>
      <c r="L24" s="40">
        <f>IF('[2] פנסיוני א3'!P26+'[2] פנסיוני א3'!V26=0,0,('[2] פנסיוני א3'!P26+'[2] פנסיוני א3'!V26)/('[2] פנסיוני א3'!$O$27+'[2] פנסיוני א3'!$U$27))</f>
        <v>0</v>
      </c>
      <c r="M24" s="40">
        <f>IF('[2] פנסיוני א3'!Q26+'[2] פנסיוני א3'!W26=0,0,('[2] פנסיוני א3'!Q26+'[2] פנסיוני א3'!W26)/('[2] פנסיוני א3'!$O$27+'[2] פנסיוני א3'!$U$27))</f>
        <v>0</v>
      </c>
      <c r="N24" s="40">
        <f>IF('[2] פנסיוני א3'!R26+'[2] פנסיוני א3'!X26=0,0,('[2] פנסיוני א3'!R26+'[2] פנסיוני א3'!X26)/('[2] פנסיוני א3'!$O$27+'[2] פנסיוני א3'!$U$27))</f>
        <v>0</v>
      </c>
      <c r="O24" s="40">
        <f>IF('[2] פנסיוני א3'!S26+'[2] פנסיוני א3'!Y26=0,0,('[2] פנסיוני א3'!S26+'[2] פנסיוני א3'!Y26)/('[2] פנסיוני א3'!$O$27+'[2] פנסיוני א3'!$U$27))</f>
        <v>0</v>
      </c>
      <c r="P24" s="41">
        <f>IF('[2] פנסיוני א3'!T26+'[2] פנסיוני א3'!Z26=0,0,('[2] פנסיוני א3'!T26+'[2] פנסיוני א3'!Z26)/('[2] פנסיוני א3'!$O$27+'[2] פנסיוני א3'!$U$27))</f>
        <v>0</v>
      </c>
      <c r="Q24" s="42">
        <f>SUM(R24:V24)</f>
        <v>0</v>
      </c>
      <c r="R24" s="26">
        <f>IF('[2] פנסיוני א3'!AB26=0,0,('[2] פנסיוני א3'!AB26/'[2] פנסיוני א3'!$AA$27))</f>
        <v>0</v>
      </c>
      <c r="S24" s="26">
        <f>IF('[2] פנסיוני א3'!AC26=0,0,('[2] פנסיוני א3'!AC26/'[2] פנסיוני א3'!$AA$27))</f>
        <v>0</v>
      </c>
      <c r="T24" s="26">
        <f>IF('[2] פנסיוני א3'!AD26=0,0,('[2] פנסיוני א3'!AD26/'[2] פנסיוני א3'!$AA$27))</f>
        <v>0</v>
      </c>
      <c r="U24" s="26">
        <f>IF('[2] פנסיוני א3'!AE26=0,0,('[2] פנסיוני א3'!AE26/'[2] פנסיוני א3'!$AA$27))</f>
        <v>0</v>
      </c>
      <c r="V24" s="28">
        <f>IF('[2] פנסיוני א3'!AF26=0,0,('[2] פנסיוני א3'!AF26/'[2] פנסיוני א3'!$AA$27))</f>
        <v>0</v>
      </c>
    </row>
    <row r="25" spans="1:22" ht="15" thickBot="1" x14ac:dyDescent="0.25">
      <c r="A25" s="43">
        <v>5</v>
      </c>
      <c r="B25" s="82" t="s">
        <v>43</v>
      </c>
      <c r="C25" s="83"/>
      <c r="D25" s="84"/>
      <c r="E25" s="44">
        <f t="shared" ref="E25:V25" si="2">SUM(E21:E24)</f>
        <v>0</v>
      </c>
      <c r="F25" s="45">
        <f t="shared" si="2"/>
        <v>0</v>
      </c>
      <c r="G25" s="46">
        <f t="shared" si="2"/>
        <v>0</v>
      </c>
      <c r="H25" s="46">
        <f t="shared" si="2"/>
        <v>0</v>
      </c>
      <c r="I25" s="46">
        <f t="shared" si="2"/>
        <v>0</v>
      </c>
      <c r="J25" s="47">
        <f t="shared" si="2"/>
        <v>0</v>
      </c>
      <c r="K25" s="44">
        <f t="shared" si="2"/>
        <v>0</v>
      </c>
      <c r="L25" s="45">
        <f t="shared" si="2"/>
        <v>0</v>
      </c>
      <c r="M25" s="46">
        <f t="shared" si="2"/>
        <v>0</v>
      </c>
      <c r="N25" s="46">
        <f t="shared" si="2"/>
        <v>0</v>
      </c>
      <c r="O25" s="46">
        <f t="shared" si="2"/>
        <v>0</v>
      </c>
      <c r="P25" s="47">
        <f t="shared" si="2"/>
        <v>0</v>
      </c>
      <c r="Q25" s="44">
        <f t="shared" si="2"/>
        <v>0</v>
      </c>
      <c r="R25" s="45">
        <f t="shared" si="2"/>
        <v>0</v>
      </c>
      <c r="S25" s="46">
        <f t="shared" si="2"/>
        <v>0</v>
      </c>
      <c r="T25" s="46">
        <f t="shared" si="2"/>
        <v>0</v>
      </c>
      <c r="U25" s="46">
        <f t="shared" si="2"/>
        <v>0</v>
      </c>
      <c r="V25" s="47">
        <f t="shared" si="2"/>
        <v>0</v>
      </c>
    </row>
  </sheetData>
  <mergeCells count="17">
    <mergeCell ref="B20:D20"/>
    <mergeCell ref="B7:D9"/>
    <mergeCell ref="E7:J7"/>
    <mergeCell ref="K7:P7"/>
    <mergeCell ref="Q7:V7"/>
    <mergeCell ref="B10:D10"/>
    <mergeCell ref="B11:D11"/>
    <mergeCell ref="B12:D12"/>
    <mergeCell ref="B16:D16"/>
    <mergeCell ref="B17:D17"/>
    <mergeCell ref="B18:D18"/>
    <mergeCell ref="B19:D19"/>
    <mergeCell ref="B21:D21"/>
    <mergeCell ref="B22:D22"/>
    <mergeCell ref="B23:D23"/>
    <mergeCell ref="B24:D24"/>
    <mergeCell ref="B25:D2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workbookViewId="0">
      <selection activeCell="L32" sqref="L32"/>
    </sheetView>
  </sheetViews>
  <sheetFormatPr defaultRowHeight="14.25" x14ac:dyDescent="0.2"/>
  <sheetData>
    <row r="1" spans="1:16" ht="18.75" x14ac:dyDescent="0.3">
      <c r="A1" s="48"/>
      <c r="B1" s="2" t="str">
        <f>[2]הוראות!B31</f>
        <v>נספח ב4 - מדדי בקשות למשיכת כספים או לקבלת קצבת זקנה (פנסיה)</v>
      </c>
      <c r="C1" s="49"/>
      <c r="D1" s="49"/>
      <c r="E1" s="49"/>
      <c r="F1" s="49"/>
      <c r="G1" s="49"/>
      <c r="H1" s="49"/>
      <c r="I1" s="49"/>
      <c r="J1" s="49"/>
      <c r="K1" s="49"/>
      <c r="L1" s="49"/>
      <c r="M1" s="49"/>
      <c r="N1" s="49"/>
      <c r="O1" s="49"/>
      <c r="P1" s="49"/>
    </row>
    <row r="2" spans="1:16" ht="20.25" x14ac:dyDescent="0.2">
      <c r="A2" s="48"/>
      <c r="B2" s="3" t="str">
        <f>[2]הוראות!B13</f>
        <v>מנוף ניהול קרנות פנסיה בע"מ</v>
      </c>
      <c r="C2" s="49"/>
      <c r="D2" s="49"/>
      <c r="E2" s="49"/>
      <c r="F2" s="49"/>
      <c r="G2" s="49"/>
      <c r="H2" s="49"/>
      <c r="I2" s="49"/>
      <c r="J2" s="49"/>
      <c r="K2" s="49"/>
      <c r="L2" s="49"/>
      <c r="M2" s="49"/>
      <c r="N2" s="49"/>
      <c r="O2" s="49"/>
      <c r="P2" s="49"/>
    </row>
    <row r="3" spans="1:16" ht="15.75" x14ac:dyDescent="0.25">
      <c r="A3" s="48"/>
      <c r="B3" s="5" t="str">
        <f>CONCATENATE([2]הוראות!Z13,[2]הוראות!F13)</f>
        <v>הנתונים ביחידות בודדות לשנת 2014</v>
      </c>
      <c r="C3" s="49"/>
      <c r="D3" s="49"/>
      <c r="E3" s="49"/>
      <c r="F3" s="49"/>
      <c r="G3" s="49"/>
      <c r="H3" s="49"/>
      <c r="I3" s="49"/>
      <c r="J3" s="49"/>
      <c r="K3" s="49"/>
      <c r="L3" s="49"/>
      <c r="M3" s="49"/>
      <c r="N3" s="49"/>
      <c r="O3" s="49"/>
      <c r="P3" s="49"/>
    </row>
    <row r="4" spans="1:16" ht="18.75" x14ac:dyDescent="0.3">
      <c r="A4" s="48"/>
      <c r="B4" s="7" t="s">
        <v>0</v>
      </c>
      <c r="C4" s="49"/>
      <c r="D4" s="49"/>
      <c r="E4" s="50" t="s">
        <v>44</v>
      </c>
      <c r="F4" s="49"/>
      <c r="G4" s="49"/>
      <c r="H4" s="49"/>
      <c r="I4" s="49"/>
      <c r="J4" s="49"/>
      <c r="K4" s="49"/>
      <c r="L4" s="49"/>
      <c r="M4" s="49"/>
      <c r="N4" s="49"/>
      <c r="O4" s="49"/>
      <c r="P4" s="49"/>
    </row>
    <row r="5" spans="1:16" ht="15" x14ac:dyDescent="0.2">
      <c r="A5" s="48"/>
      <c r="B5" s="51"/>
      <c r="C5" s="49"/>
      <c r="D5" s="49"/>
      <c r="E5" s="49"/>
      <c r="F5" s="49"/>
      <c r="G5" s="49"/>
      <c r="H5" s="49"/>
      <c r="I5" s="49"/>
      <c r="J5" s="49"/>
      <c r="K5" s="49"/>
      <c r="L5" s="49"/>
      <c r="M5" s="49"/>
      <c r="N5" s="49"/>
      <c r="O5" s="49"/>
      <c r="P5" s="49"/>
    </row>
    <row r="6" spans="1:16" x14ac:dyDescent="0.2">
      <c r="A6" s="48"/>
      <c r="B6" s="52"/>
      <c r="C6" s="49"/>
      <c r="D6" s="49"/>
      <c r="E6" s="49"/>
      <c r="F6" s="49"/>
      <c r="G6" s="49"/>
      <c r="H6" s="49"/>
      <c r="I6" s="49"/>
      <c r="J6" s="49"/>
      <c r="K6" s="49"/>
      <c r="L6" s="49"/>
      <c r="M6" s="49"/>
      <c r="N6" s="49"/>
      <c r="O6" s="49"/>
      <c r="P6" s="49"/>
    </row>
    <row r="7" spans="1:16" x14ac:dyDescent="0.2">
      <c r="A7" s="48"/>
      <c r="B7" s="99" t="s">
        <v>45</v>
      </c>
      <c r="C7" s="102" t="s">
        <v>46</v>
      </c>
      <c r="D7" s="103"/>
      <c r="E7" s="103"/>
      <c r="F7" s="103"/>
      <c r="G7" s="103"/>
      <c r="H7" s="103"/>
      <c r="I7" s="104"/>
      <c r="J7" s="102" t="s">
        <v>47</v>
      </c>
      <c r="K7" s="103"/>
      <c r="L7" s="103"/>
      <c r="M7" s="103"/>
      <c r="N7" s="103"/>
      <c r="O7" s="103"/>
      <c r="P7" s="104"/>
    </row>
    <row r="8" spans="1:16" ht="25.5" x14ac:dyDescent="0.2">
      <c r="A8" s="48"/>
      <c r="B8" s="100"/>
      <c r="C8" s="53" t="s">
        <v>5</v>
      </c>
      <c r="D8" s="54" t="s">
        <v>48</v>
      </c>
      <c r="E8" s="55" t="s">
        <v>49</v>
      </c>
      <c r="F8" s="55" t="s">
        <v>50</v>
      </c>
      <c r="G8" s="55" t="s">
        <v>51</v>
      </c>
      <c r="H8" s="56" t="s">
        <v>52</v>
      </c>
      <c r="I8" s="57" t="s">
        <v>53</v>
      </c>
      <c r="J8" s="58" t="str">
        <f>C8</f>
        <v>סה"כ</v>
      </c>
      <c r="K8" s="54" t="s">
        <v>48</v>
      </c>
      <c r="L8" s="55" t="s">
        <v>49</v>
      </c>
      <c r="M8" s="55" t="s">
        <v>54</v>
      </c>
      <c r="N8" s="55" t="s">
        <v>52</v>
      </c>
      <c r="O8" s="56" t="s">
        <v>55</v>
      </c>
      <c r="P8" s="57" t="s">
        <v>56</v>
      </c>
    </row>
    <row r="9" spans="1:16" x14ac:dyDescent="0.2">
      <c r="A9" s="48"/>
      <c r="B9" s="101"/>
      <c r="C9" s="59" t="s">
        <v>11</v>
      </c>
      <c r="D9" s="60" t="s">
        <v>12</v>
      </c>
      <c r="E9" s="60" t="s">
        <v>13</v>
      </c>
      <c r="F9" s="60" t="s">
        <v>14</v>
      </c>
      <c r="G9" s="60" t="s">
        <v>15</v>
      </c>
      <c r="H9" s="61" t="s">
        <v>16</v>
      </c>
      <c r="I9" s="62" t="s">
        <v>17</v>
      </c>
      <c r="J9" s="63" t="s">
        <v>18</v>
      </c>
      <c r="K9" s="60" t="s">
        <v>19</v>
      </c>
      <c r="L9" s="60" t="s">
        <v>20</v>
      </c>
      <c r="M9" s="64" t="s">
        <v>21</v>
      </c>
      <c r="N9" s="61" t="s">
        <v>22</v>
      </c>
      <c r="O9" s="61" t="s">
        <v>23</v>
      </c>
      <c r="P9" s="62" t="s">
        <v>24</v>
      </c>
    </row>
    <row r="10" spans="1:16" ht="51" x14ac:dyDescent="0.2">
      <c r="A10" s="48"/>
      <c r="B10" s="65" t="s">
        <v>57</v>
      </c>
      <c r="C10" s="66">
        <f>IF('[2]נספח א4 - P'!$D$14=0,"",'[2]נספח א4 - P'!D14/'[2]נספח א4 - P'!$D$14)</f>
        <v>1</v>
      </c>
      <c r="D10" s="66">
        <f>IF('[2]נספח א4 - P'!$D$14=0,"",'[2]נספח א4 - P'!E14/'[2]נספח א4 - P'!$D$14)</f>
        <v>2.6683608640406607E-2</v>
      </c>
      <c r="E10" s="66">
        <f>IF('[2]נספח א4 - P'!$D$14=0,"",'[2]נספח א4 - P'!F14/'[2]נספח א4 - P'!$D$14)</f>
        <v>4.3837357052096571E-2</v>
      </c>
      <c r="F10" s="66">
        <f>IF('[2]נספח א4 - P'!$D$14=0,"",'[2]נספח א4 - P'!G14/'[2]נספח א4 - P'!$D$14)</f>
        <v>7.5603557814485384E-2</v>
      </c>
      <c r="G10" s="66">
        <f>IF('[2]נספח א4 - P'!$D$14=0,"",'[2]נספח א4 - P'!H14/'[2]נספח א4 - P'!$D$14)</f>
        <v>9.2757306226175354E-2</v>
      </c>
      <c r="H10" s="66">
        <f>IF('[2]נספח א4 - P'!$D$14=0,"",'[2]נספח א4 - P'!I14/'[2]נספח א4 - P'!$D$14)</f>
        <v>0.30177890724269379</v>
      </c>
      <c r="I10" s="66">
        <f>IF('[2]נספח א4 - P'!$D$14=0,"",'[2]נספח א4 - P'!J14/'[2]נספח א4 - P'!$D$14)</f>
        <v>0.4593392630241423</v>
      </c>
      <c r="J10" s="66">
        <f>IF('[2]נספח א4 - P'!$K$14=0,"",'[2]נספח א4 - P'!K14/'[2]נספח א4 - P'!$K$14)</f>
        <v>1</v>
      </c>
      <c r="K10" s="66">
        <f>IF('[2]נספח א4 - P'!$K$14=0,"",'[2]נספח א4 - P'!L14/'[2]נספח א4 - P'!$K$14)</f>
        <v>0.53333333333333333</v>
      </c>
      <c r="L10" s="66">
        <f>IF('[2]נספח א4 - P'!$K$14=0,"",'[2]נספח א4 - P'!M14/'[2]נספח א4 - P'!$K$14)</f>
        <v>0</v>
      </c>
      <c r="M10" s="66">
        <f>IF('[2]נספח א4 - P'!$K$14=0,"",'[2]נספח א4 - P'!N14/'[2]נספח א4 - P'!$K$14)</f>
        <v>0</v>
      </c>
      <c r="N10" s="66">
        <f>IF('[2]נספח א4 - P'!$K$14=0,"",'[2]נספח א4 - P'!O14/'[2]נספח א4 - P'!$K$14)</f>
        <v>0.13333333333333333</v>
      </c>
      <c r="O10" s="66">
        <f>IF('[2]נספח א4 - P'!$K$14=0,"",'[2]נספח א4 - P'!P14/'[2]נספח א4 - P'!$K$14)</f>
        <v>0</v>
      </c>
      <c r="P10" s="67">
        <f>IF('[2]נספח א4 - P'!$K$14=0,"",'[2]נספח א4 - P'!Q14/'[2]נספח א4 - P'!$K$14)</f>
        <v>0.33333333333333331</v>
      </c>
    </row>
    <row r="11" spans="1:16" x14ac:dyDescent="0.2">
      <c r="A11" s="48"/>
      <c r="B11" s="49"/>
      <c r="C11" s="49"/>
      <c r="D11" s="49"/>
      <c r="E11" s="49"/>
      <c r="F11" s="49"/>
      <c r="G11" s="49"/>
      <c r="H11" s="49"/>
      <c r="I11" s="68"/>
      <c r="J11" s="49"/>
      <c r="K11" s="49"/>
      <c r="L11" s="49"/>
      <c r="M11" s="49"/>
      <c r="N11" s="49"/>
      <c r="O11" s="49"/>
      <c r="P11" s="49"/>
    </row>
    <row r="12" spans="1:16" x14ac:dyDescent="0.2">
      <c r="A12" s="48"/>
      <c r="B12" s="69" t="s">
        <v>58</v>
      </c>
      <c r="C12" s="70"/>
      <c r="D12" s="70"/>
      <c r="E12" s="70"/>
      <c r="F12" s="70"/>
      <c r="G12" s="70"/>
      <c r="H12" s="70"/>
      <c r="I12" s="70"/>
      <c r="J12" s="70"/>
      <c r="K12" s="70"/>
      <c r="L12" s="70"/>
      <c r="M12" s="70"/>
      <c r="N12" s="70"/>
      <c r="O12" s="70"/>
      <c r="P12" s="48"/>
    </row>
    <row r="13" spans="1:16" x14ac:dyDescent="0.2">
      <c r="A13" s="48"/>
      <c r="B13" s="105" t="s">
        <v>59</v>
      </c>
      <c r="C13" s="105"/>
      <c r="D13" s="105"/>
      <c r="E13" s="105"/>
      <c r="F13" s="105"/>
      <c r="G13" s="105"/>
      <c r="H13" s="105"/>
      <c r="I13" s="105"/>
      <c r="J13" s="105"/>
      <c r="K13" s="105"/>
      <c r="L13" s="105"/>
      <c r="M13" s="105"/>
      <c r="N13" s="105"/>
      <c r="O13" s="105"/>
      <c r="P13" s="105"/>
    </row>
    <row r="14" spans="1:16" x14ac:dyDescent="0.2">
      <c r="A14" s="48"/>
      <c r="B14" s="105" t="s">
        <v>60</v>
      </c>
      <c r="C14" s="105"/>
      <c r="D14" s="105"/>
      <c r="E14" s="105"/>
      <c r="F14" s="105"/>
      <c r="G14" s="105"/>
      <c r="H14" s="105"/>
      <c r="I14" s="105"/>
      <c r="J14" s="105"/>
      <c r="K14" s="105"/>
      <c r="L14" s="105"/>
      <c r="M14" s="105"/>
      <c r="N14" s="105"/>
      <c r="O14" s="105"/>
      <c r="P14" s="105"/>
    </row>
    <row r="15" spans="1:16" x14ac:dyDescent="0.2">
      <c r="A15" s="48"/>
      <c r="B15" s="106" t="s">
        <v>61</v>
      </c>
      <c r="C15" s="106"/>
      <c r="D15" s="106"/>
      <c r="E15" s="106"/>
      <c r="F15" s="106"/>
      <c r="G15" s="106"/>
      <c r="H15" s="106"/>
      <c r="I15" s="106"/>
      <c r="J15" s="106"/>
      <c r="K15" s="106"/>
      <c r="L15" s="106"/>
      <c r="M15" s="106"/>
      <c r="N15" s="106"/>
      <c r="O15" s="106"/>
      <c r="P15" s="106"/>
    </row>
  </sheetData>
  <mergeCells count="6">
    <mergeCell ref="B15:P15"/>
    <mergeCell ref="B7:B9"/>
    <mergeCell ref="C7:I7"/>
    <mergeCell ref="J7:P7"/>
    <mergeCell ref="B13:P13"/>
    <mergeCell ref="B14:P14"/>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rightToLeft="1" tabSelected="1" workbookViewId="0">
      <selection activeCell="G36" sqref="G36"/>
    </sheetView>
  </sheetViews>
  <sheetFormatPr defaultRowHeight="14.25" x14ac:dyDescent="0.2"/>
  <sheetData>
    <row r="1" spans="1:23" ht="18.75" x14ac:dyDescent="0.3">
      <c r="A1" s="71"/>
      <c r="B1" s="2" t="str">
        <f>[2]הוראות!B34</f>
        <v>נספח ב5 - מדדי בקשות להעברת כספים בין קופות גמל או בין מסלולי השקעה (פנסיה)</v>
      </c>
      <c r="C1" s="49"/>
      <c r="D1" s="49"/>
      <c r="E1" s="49"/>
      <c r="F1" s="49"/>
      <c r="G1" s="49"/>
      <c r="H1" s="49"/>
      <c r="I1" s="49"/>
      <c r="J1" s="49"/>
      <c r="K1" s="49"/>
      <c r="L1" s="49"/>
      <c r="M1" s="49"/>
      <c r="N1" s="49"/>
      <c r="O1" s="49"/>
      <c r="P1" s="49"/>
      <c r="Q1" s="71"/>
      <c r="R1" s="71"/>
      <c r="S1" s="71"/>
      <c r="T1" s="71"/>
      <c r="U1" s="71"/>
      <c r="V1" s="71"/>
      <c r="W1" s="71"/>
    </row>
    <row r="2" spans="1:23" ht="20.25" x14ac:dyDescent="0.2">
      <c r="A2" s="71"/>
      <c r="B2" s="3" t="str">
        <f>[2]הוראות!B13</f>
        <v>מנוף ניהול קרנות פנסיה בע"מ</v>
      </c>
      <c r="C2" s="49"/>
      <c r="D2" s="49"/>
      <c r="E2" s="49"/>
      <c r="F2" s="49"/>
      <c r="G2" s="49"/>
      <c r="H2" s="49"/>
      <c r="I2" s="49"/>
      <c r="J2" s="49"/>
      <c r="K2" s="49"/>
      <c r="L2" s="49"/>
      <c r="M2" s="49"/>
      <c r="N2" s="49"/>
      <c r="O2" s="49"/>
      <c r="P2" s="49"/>
      <c r="Q2" s="71"/>
      <c r="R2" s="71"/>
      <c r="S2" s="71"/>
      <c r="T2" s="71"/>
      <c r="U2" s="71"/>
      <c r="V2" s="71"/>
      <c r="W2" s="71"/>
    </row>
    <row r="3" spans="1:23" ht="15.75" x14ac:dyDescent="0.25">
      <c r="A3" s="71"/>
      <c r="B3" s="5" t="str">
        <f>CONCATENATE([2]הוראות!Z13,[2]הוראות!F13)</f>
        <v>הנתונים ביחידות בודדות לשנת 2014</v>
      </c>
      <c r="C3" s="49"/>
      <c r="D3" s="49"/>
      <c r="E3" s="49"/>
      <c r="F3" s="49"/>
      <c r="G3" s="49"/>
      <c r="H3" s="49"/>
      <c r="I3" s="49"/>
      <c r="J3" s="49"/>
      <c r="K3" s="49"/>
      <c r="L3" s="49"/>
      <c r="M3" s="49"/>
      <c r="N3" s="49"/>
      <c r="O3" s="49"/>
      <c r="P3" s="49"/>
      <c r="Q3" s="71"/>
      <c r="R3" s="71"/>
      <c r="S3" s="71"/>
      <c r="T3" s="71"/>
      <c r="U3" s="71"/>
      <c r="V3" s="71"/>
      <c r="W3" s="71"/>
    </row>
    <row r="4" spans="1:23" ht="18.75" x14ac:dyDescent="0.3">
      <c r="A4" s="71"/>
      <c r="B4" s="7" t="s">
        <v>0</v>
      </c>
      <c r="C4" s="49"/>
      <c r="D4" s="49"/>
      <c r="E4" s="49"/>
      <c r="F4" s="49"/>
      <c r="G4" s="49"/>
      <c r="H4" s="49"/>
      <c r="I4" s="50" t="s">
        <v>62</v>
      </c>
      <c r="J4" s="49"/>
      <c r="K4" s="49"/>
      <c r="L4" s="49"/>
      <c r="M4" s="49"/>
      <c r="N4" s="49"/>
      <c r="O4" s="49"/>
      <c r="P4" s="49"/>
      <c r="Q4" s="71"/>
      <c r="R4" s="71"/>
      <c r="S4" s="71"/>
      <c r="T4" s="71"/>
      <c r="U4" s="71"/>
      <c r="V4" s="71"/>
      <c r="W4" s="71"/>
    </row>
    <row r="5" spans="1:23" ht="15" x14ac:dyDescent="0.2">
      <c r="A5" s="71"/>
      <c r="B5" s="51"/>
      <c r="C5" s="49"/>
      <c r="D5" s="49"/>
      <c r="E5" s="49"/>
      <c r="F5" s="49"/>
      <c r="G5" s="49"/>
      <c r="H5" s="49"/>
      <c r="I5" s="49"/>
      <c r="J5" s="49"/>
      <c r="K5" s="49"/>
      <c r="L5" s="49"/>
      <c r="M5" s="49"/>
      <c r="N5" s="49"/>
      <c r="O5" s="49"/>
      <c r="P5" s="49"/>
      <c r="Q5" s="71"/>
      <c r="R5" s="71"/>
      <c r="S5" s="71"/>
      <c r="T5" s="71"/>
      <c r="U5" s="71"/>
      <c r="V5" s="71"/>
      <c r="W5" s="71"/>
    </row>
    <row r="6" spans="1:23" x14ac:dyDescent="0.2">
      <c r="A6" s="71"/>
      <c r="B6" s="72"/>
      <c r="C6" s="49"/>
      <c r="D6" s="49"/>
      <c r="E6" s="49"/>
      <c r="F6" s="49"/>
      <c r="G6" s="49"/>
      <c r="H6" s="49"/>
      <c r="I6" s="49"/>
      <c r="J6" s="49"/>
      <c r="K6" s="49"/>
      <c r="L6" s="49"/>
      <c r="M6" s="49"/>
      <c r="N6" s="49"/>
      <c r="O6" s="49"/>
      <c r="P6" s="49"/>
      <c r="Q6" s="71"/>
      <c r="R6" s="71"/>
      <c r="S6" s="71"/>
      <c r="T6" s="71"/>
      <c r="U6" s="71"/>
      <c r="V6" s="71"/>
      <c r="W6" s="71"/>
    </row>
    <row r="7" spans="1:23" x14ac:dyDescent="0.2">
      <c r="A7" s="71"/>
      <c r="B7" s="99" t="s">
        <v>45</v>
      </c>
      <c r="C7" s="102" t="s">
        <v>63</v>
      </c>
      <c r="D7" s="103"/>
      <c r="E7" s="103"/>
      <c r="F7" s="103"/>
      <c r="G7" s="103"/>
      <c r="H7" s="103"/>
      <c r="I7" s="104"/>
      <c r="J7" s="102" t="s">
        <v>64</v>
      </c>
      <c r="K7" s="103"/>
      <c r="L7" s="103"/>
      <c r="M7" s="103"/>
      <c r="N7" s="103"/>
      <c r="O7" s="103"/>
      <c r="P7" s="104"/>
      <c r="Q7" s="102" t="s">
        <v>65</v>
      </c>
      <c r="R7" s="103"/>
      <c r="S7" s="103"/>
      <c r="T7" s="103"/>
      <c r="U7" s="103"/>
      <c r="V7" s="103"/>
      <c r="W7" s="104"/>
    </row>
    <row r="8" spans="1:23" ht="25.5" x14ac:dyDescent="0.2">
      <c r="A8" s="71"/>
      <c r="B8" s="100"/>
      <c r="C8" s="58" t="str">
        <f>'[1]נספח ב4'!C8</f>
        <v>סה"כ</v>
      </c>
      <c r="D8" s="55" t="s">
        <v>48</v>
      </c>
      <c r="E8" s="55" t="s">
        <v>66</v>
      </c>
      <c r="F8" s="55" t="s">
        <v>67</v>
      </c>
      <c r="G8" s="55" t="s">
        <v>68</v>
      </c>
      <c r="H8" s="56" t="s">
        <v>69</v>
      </c>
      <c r="I8" s="73" t="s">
        <v>70</v>
      </c>
      <c r="J8" s="74" t="str">
        <f>'[1]נספח ב4'!C8</f>
        <v>סה"כ</v>
      </c>
      <c r="K8" s="55" t="s">
        <v>71</v>
      </c>
      <c r="L8" s="55" t="s">
        <v>72</v>
      </c>
      <c r="M8" s="55" t="s">
        <v>49</v>
      </c>
      <c r="N8" s="55" t="s">
        <v>50</v>
      </c>
      <c r="O8" s="56" t="s">
        <v>51</v>
      </c>
      <c r="P8" s="73" t="s">
        <v>73</v>
      </c>
      <c r="Q8" s="74" t="str">
        <f>J8</f>
        <v>סה"כ</v>
      </c>
      <c r="R8" s="55" t="s">
        <v>71</v>
      </c>
      <c r="S8" s="55" t="s">
        <v>72</v>
      </c>
      <c r="T8" s="55" t="s">
        <v>49</v>
      </c>
      <c r="U8" s="55" t="s">
        <v>50</v>
      </c>
      <c r="V8" s="56" t="s">
        <v>51</v>
      </c>
      <c r="W8" s="73" t="s">
        <v>73</v>
      </c>
    </row>
    <row r="9" spans="1:23" x14ac:dyDescent="0.2">
      <c r="A9" s="71"/>
      <c r="B9" s="101"/>
      <c r="C9" s="63" t="s">
        <v>26</v>
      </c>
      <c r="D9" s="60" t="s">
        <v>27</v>
      </c>
      <c r="E9" s="61" t="s">
        <v>28</v>
      </c>
      <c r="F9" s="60" t="s">
        <v>74</v>
      </c>
      <c r="G9" s="60" t="s">
        <v>75</v>
      </c>
      <c r="H9" s="75" t="s">
        <v>76</v>
      </c>
      <c r="I9" s="62" t="s">
        <v>77</v>
      </c>
      <c r="J9" s="64" t="s">
        <v>78</v>
      </c>
      <c r="K9" s="60" t="s">
        <v>79</v>
      </c>
      <c r="L9" s="60" t="s">
        <v>80</v>
      </c>
      <c r="M9" s="64" t="s">
        <v>81</v>
      </c>
      <c r="N9" s="60" t="s">
        <v>82</v>
      </c>
      <c r="O9" s="75" t="s">
        <v>83</v>
      </c>
      <c r="P9" s="62" t="s">
        <v>84</v>
      </c>
      <c r="Q9" s="63" t="s">
        <v>85</v>
      </c>
      <c r="R9" s="60" t="s">
        <v>86</v>
      </c>
      <c r="S9" s="61" t="s">
        <v>87</v>
      </c>
      <c r="T9" s="60" t="s">
        <v>88</v>
      </c>
      <c r="U9" s="60" t="s">
        <v>89</v>
      </c>
      <c r="V9" s="75" t="s">
        <v>90</v>
      </c>
      <c r="W9" s="62" t="s">
        <v>91</v>
      </c>
    </row>
    <row r="10" spans="1:23" ht="51" x14ac:dyDescent="0.2">
      <c r="A10" s="71"/>
      <c r="B10" s="65" t="s">
        <v>57</v>
      </c>
      <c r="C10" s="66">
        <f>IF('[2]נספח א5 - P'!$D$14=0,"",'[2]נספח א5 - P'!D14/'[2]נספח א5 - P'!$D$14)</f>
        <v>1</v>
      </c>
      <c r="D10" s="66">
        <f>IF('[2]נספח א5 - P'!$D$14=0,"",'[2]נספח א5 - P'!E14/'[2]נספח א5 - P'!$D$14)</f>
        <v>1.1261261261261261E-2</v>
      </c>
      <c r="E10" s="66">
        <f>IF('[2]נספח א5 - P'!$D$14=0,"",'[2]נספח א5 - P'!F14/'[2]נספח א5 - P'!$D$14)</f>
        <v>0.59346846846846846</v>
      </c>
      <c r="F10" s="66">
        <f>IF('[2]נספח א5 - P'!$D$14=0,"",'[2]נספח א5 - P'!G14/'[2]נספח א5 - P'!$D$14)</f>
        <v>0.26745495495495497</v>
      </c>
      <c r="G10" s="66">
        <f>IF('[2]נספח א5 - P'!$D$14=0,"",'[2]נספח א5 - P'!H14/'[2]נספח א5 - P'!$D$14)</f>
        <v>9.9662162162162157E-2</v>
      </c>
      <c r="H10" s="66">
        <f>IF('[2]נספח א5 - P'!$D$14=0,"",'[2]נספח א5 - P'!I14/'[2]נספח א5 - P'!$D$14)</f>
        <v>1.1824324324324325E-2</v>
      </c>
      <c r="I10" s="66">
        <f>IF('[2]נספח א5 - P'!$D$14=0,"",'[2]נספח א5 - P'!J14/'[2]נספח א5 - P'!$D$14)</f>
        <v>1.6328828828828829E-2</v>
      </c>
      <c r="J10" s="66">
        <f>IF('[2]נספח א5 - P'!$K$14=0,"",'[2]נספח א5 - P'!K14/'[2]נספח א5 - P'!$K$14)</f>
        <v>1</v>
      </c>
      <c r="K10" s="66">
        <f>IF('[2]נספח א5 - P'!$K$14=0,"",'[2]נספח א5 - P'!L14/'[2]נספח א5 - P'!$K$14)</f>
        <v>0.84037990196078427</v>
      </c>
      <c r="L10" s="66">
        <f>IF('[2]נספח א5 - P'!$K$14=0,"",'[2]נספח א5 - P'!M14/'[2]נספח א5 - P'!$K$14)</f>
        <v>0.12530637254901961</v>
      </c>
      <c r="M10" s="66">
        <f>IF('[2]נספח א5 - P'!$K$14=0,"",'[2]נספח א5 - P'!N14/'[2]נספח א5 - P'!$K$14)</f>
        <v>2.4816176470588234E-2</v>
      </c>
      <c r="N10" s="66">
        <f>IF('[2]נספח א5 - P'!$K$14=0,"",'[2]נספח א5 - P'!O14/'[2]נספח א5 - P'!$K$14)</f>
        <v>3.6764705882352941E-3</v>
      </c>
      <c r="O10" s="66">
        <f>IF('[2]נספח א5 - P'!$K$14=0,"",'[2]נספח א5 - P'!P14/'[2]נספח א5 - P'!$K$14)</f>
        <v>9.1911764705882352E-4</v>
      </c>
      <c r="P10" s="66">
        <f>IF('[2]נספח א5 - P'!$K$14=0,"",'[2]נספח א5 - P'!Q14/'[2]נספח א5 - P'!$K$14)</f>
        <v>4.9019607843137254E-3</v>
      </c>
      <c r="Q10" s="66" t="str">
        <f>IF('[2]נספח א5 - P'!$R$14=0,"",'[2]נספח א5 - P'!R14/'[2]נספח א5 - P'!$R$14)</f>
        <v/>
      </c>
      <c r="R10" s="66" t="str">
        <f>IF('[2]נספח א5 - P'!$R$14=0,"",'[2]נספח א5 - P'!S14/'[2]נספח א5 - P'!$R$14)</f>
        <v/>
      </c>
      <c r="S10" s="66" t="str">
        <f>IF('[2]נספח א5 - P'!$R$14=0,"",'[2]נספח א5 - P'!T14/'[2]נספח א5 - P'!$R$14)</f>
        <v/>
      </c>
      <c r="T10" s="66" t="str">
        <f>IF('[2]נספח א5 - P'!$R$14=0,"",'[2]נספח א5 - P'!U14/'[2]נספח א5 - P'!$R$14)</f>
        <v/>
      </c>
      <c r="U10" s="66" t="str">
        <f>IF('[2]נספח א5 - P'!$R$14=0,"",'[2]נספח א5 - P'!V14/'[2]נספח א5 - P'!$R$14)</f>
        <v/>
      </c>
      <c r="V10" s="66" t="str">
        <f>IF('[2]נספח א5 - P'!$R$14=0,"",'[2]נספח א5 - P'!W14/'[2]נספח א5 - P'!$R$14)</f>
        <v/>
      </c>
      <c r="W10" s="67" t="str">
        <f>IF('[2]נספח א5 - P'!$R$14=0,"",'[2]נספח א5 - P'!X14/'[2]נספח א5 - P'!$R$14)</f>
        <v/>
      </c>
    </row>
    <row r="11" spans="1:23" x14ac:dyDescent="0.2">
      <c r="A11" s="71"/>
      <c r="B11" s="49"/>
      <c r="C11" s="49"/>
      <c r="D11" s="49"/>
      <c r="E11" s="49"/>
      <c r="F11" s="49"/>
      <c r="G11" s="49"/>
      <c r="H11" s="49"/>
      <c r="I11" s="49"/>
      <c r="J11" s="49"/>
      <c r="K11" s="49"/>
      <c r="L11" s="49"/>
      <c r="M11" s="49"/>
      <c r="N11" s="49"/>
      <c r="O11" s="49"/>
      <c r="P11" s="49"/>
      <c r="Q11" s="71"/>
      <c r="R11" s="71"/>
      <c r="S11" s="71"/>
      <c r="T11" s="71"/>
      <c r="U11" s="71"/>
      <c r="V11" s="71"/>
      <c r="W11" s="71"/>
    </row>
    <row r="12" spans="1:23" x14ac:dyDescent="0.2">
      <c r="A12" s="71"/>
      <c r="B12" s="107" t="s">
        <v>58</v>
      </c>
      <c r="C12" s="107"/>
      <c r="D12" s="107"/>
      <c r="E12" s="107"/>
      <c r="F12" s="107"/>
      <c r="G12" s="107"/>
      <c r="H12" s="107"/>
      <c r="I12" s="107"/>
      <c r="J12" s="107"/>
      <c r="K12" s="107"/>
      <c r="L12" s="107"/>
      <c r="M12" s="107"/>
      <c r="N12" s="107"/>
      <c r="O12" s="107"/>
      <c r="P12" s="107"/>
      <c r="Q12" s="71"/>
      <c r="R12" s="71"/>
      <c r="S12" s="71"/>
      <c r="T12" s="71"/>
      <c r="U12" s="71"/>
      <c r="V12" s="71"/>
      <c r="W12" s="71"/>
    </row>
    <row r="13" spans="1:23" x14ac:dyDescent="0.2">
      <c r="A13" s="71"/>
      <c r="B13" s="105" t="s">
        <v>59</v>
      </c>
      <c r="C13" s="105"/>
      <c r="D13" s="105"/>
      <c r="E13" s="105"/>
      <c r="F13" s="105"/>
      <c r="G13" s="105"/>
      <c r="H13" s="105"/>
      <c r="I13" s="105"/>
      <c r="J13" s="105"/>
      <c r="K13" s="105"/>
      <c r="L13" s="105"/>
      <c r="M13" s="105"/>
      <c r="N13" s="105"/>
      <c r="O13" s="105"/>
      <c r="P13" s="105"/>
      <c r="Q13" s="71"/>
      <c r="R13" s="71"/>
      <c r="S13" s="71"/>
      <c r="T13" s="71"/>
      <c r="U13" s="71"/>
      <c r="V13" s="71"/>
      <c r="W13" s="71"/>
    </row>
    <row r="14" spans="1:23" x14ac:dyDescent="0.2">
      <c r="A14" s="71"/>
      <c r="B14" s="106" t="s">
        <v>92</v>
      </c>
      <c r="C14" s="106"/>
      <c r="D14" s="106"/>
      <c r="E14" s="106"/>
      <c r="F14" s="106"/>
      <c r="G14" s="106"/>
      <c r="H14" s="106"/>
      <c r="I14" s="106"/>
      <c r="J14" s="106"/>
      <c r="K14" s="106"/>
      <c r="L14" s="106"/>
      <c r="M14" s="106"/>
      <c r="N14" s="106"/>
      <c r="O14" s="106"/>
      <c r="P14" s="106"/>
      <c r="Q14" s="71"/>
      <c r="R14" s="71"/>
      <c r="S14" s="71"/>
      <c r="T14" s="71"/>
      <c r="U14" s="71"/>
      <c r="V14" s="71"/>
      <c r="W14" s="71"/>
    </row>
    <row r="15" spans="1:23" x14ac:dyDescent="0.2">
      <c r="A15" s="71"/>
      <c r="B15" s="106" t="s">
        <v>93</v>
      </c>
      <c r="C15" s="106"/>
      <c r="D15" s="106"/>
      <c r="E15" s="106"/>
      <c r="F15" s="106"/>
      <c r="G15" s="106"/>
      <c r="H15" s="106"/>
      <c r="I15" s="106"/>
      <c r="J15" s="106"/>
      <c r="K15" s="106"/>
      <c r="L15" s="106"/>
      <c r="M15" s="106"/>
      <c r="N15" s="106"/>
      <c r="O15" s="106"/>
      <c r="P15" s="106"/>
      <c r="Q15" s="71"/>
      <c r="R15" s="71"/>
      <c r="S15" s="71"/>
      <c r="T15" s="71"/>
      <c r="U15" s="71"/>
      <c r="V15" s="71"/>
      <c r="W15" s="71"/>
    </row>
    <row r="16" spans="1:23" x14ac:dyDescent="0.2">
      <c r="A16" s="71"/>
      <c r="B16" s="106" t="s">
        <v>94</v>
      </c>
      <c r="C16" s="106"/>
      <c r="D16" s="106"/>
      <c r="E16" s="106"/>
      <c r="F16" s="106"/>
      <c r="G16" s="106"/>
      <c r="H16" s="106"/>
      <c r="I16" s="106"/>
      <c r="J16" s="106"/>
      <c r="K16" s="106"/>
      <c r="L16" s="106"/>
      <c r="M16" s="106"/>
      <c r="N16" s="106"/>
      <c r="O16" s="106"/>
      <c r="P16" s="106"/>
      <c r="Q16" s="71"/>
      <c r="R16" s="71"/>
      <c r="S16" s="71"/>
      <c r="T16" s="71"/>
      <c r="U16" s="71"/>
      <c r="V16" s="71"/>
      <c r="W16" s="71"/>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Summary xmlns="0B10FADA-9D34-4C2D-8090-B9DB555D658B" xsi:nil="true"/>
    <HarelInfoTypeTaxHTField xmlns="0b10fada-9d34-4c2d-8090-b9db555d658b">
      <Terms xmlns="http://schemas.microsoft.com/office/infopath/2007/PartnerControls"/>
    </HarelInfoTypeTaxHTField>
    <Harel_SEO_File_KeyWords xmlns="0b10fada-9d34-4c2d-8090-b9db555d658b" xsi:nil="true"/>
    <Harel_FormDocumentChoice xmlns="0B10FADA-9D34-4C2D-8090-B9DB555D658B">פתח מסמך</Harel_FormDocumentChoice>
    <_dlc_DocId xmlns="21e3d994-461f-4904-b5d3-a3b49fb448a4">CUSTOMERS-1797-93</_dlc_DocId>
    <HarelExcludeFromFilters xmlns="21e3d994-461f-4904-b5d3-a3b49fb448a4">false</HarelExcludeFromFilters>
    <Harel_DocLinkFeedOnline xmlns="21e3d994-461f-4904-b5d3-a3b49fb448a4" xsi:nil="true"/>
    <HarelAreaAndProductsTaxHTField xmlns="0b10fada-9d34-4c2d-8090-b9db555d658b">
      <Terms xmlns="http://schemas.microsoft.com/office/infopath/2007/PartnerControls"/>
    </HarelAreaAndProductsTaxHTField>
    <_dlc_DocIdUrl xmlns="21e3d994-461f-4904-b5d3-a3b49fb448a4">
      <Url>https://www-b-edit.harel-ext.com/about/harel-group/harel-pensia-and-gemel/gemel-pensia/_layouts/15/DocIdRedir.aspx?ID=CUSTOMERS-1797-93</Url>
      <Description>CUSTOMERS-1797-93</Description>
    </_dlc_DocIdUrl>
    <TaxCatchAll xmlns="21e3d994-461f-4904-b5d3-a3b49fb448a4"/>
    <Harel_WhatWasUpdated xmlns="0b10fada-9d34-4c2d-8090-b9db555d658b" xsi:nil="true"/>
    <HarelPublishDate xmlns="21e3d994-461f-4904-b5d3-a3b49fb448a4" xsi:nil="true"/>
    <HarelDocComment xmlns="21e3d994-461f-4904-b5d3-a3b49fb448a4" xsi:nil="true"/>
    <Harel_PushUpdates xmlns="0b10fada-9d34-4c2d-8090-b9db555d658b">false</Harel_PushUpdates>
    <Harel_RemoveFromUpdatesDate xmlns="0b10fada-9d34-4c2d-8090-b9db555d658b">2015-12-12T22:00:00+00:00</Harel_RemoveFromUpdatesDate>
    <HarelDocOrder xmlns="21e3d994-461f-4904-b5d3-a3b49fb448a4">1</HarelDocOrder>
    <nd4fb19c9beb4c13bd210a9bb73b2def xmlns="21e3d994-461f-4904-b5d3-a3b49fb448a4">
      <Terms xmlns="http://schemas.microsoft.com/office/infopath/2007/PartnerControls"/>
    </nd4fb19c9beb4c13bd210a9bb73b2def>
    <Harel_Explanation xmlns="0B10FADA-9D34-4C2D-8090-B9DB555D658B" xsi:nil="true"/>
    <Harel_ExpirationDate xmlns="0b10fada-9d34-4c2d-8090-b9db555d658b"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Props1.xml><?xml version="1.0" encoding="utf-8"?>
<ds:datastoreItem xmlns:ds="http://schemas.openxmlformats.org/officeDocument/2006/customXml" ds:itemID="{B8034CB2-E006-4C4A-AA7F-5FF93B8C81F6}"/>
</file>

<file path=customXml/itemProps2.xml><?xml version="1.0" encoding="utf-8"?>
<ds:datastoreItem xmlns:ds="http://schemas.openxmlformats.org/officeDocument/2006/customXml" ds:itemID="{6F102BCA-7F4B-4B9C-BCD3-7444D854AF78}"/>
</file>

<file path=customXml/itemProps3.xml><?xml version="1.0" encoding="utf-8"?>
<ds:datastoreItem xmlns:ds="http://schemas.openxmlformats.org/officeDocument/2006/customXml" ds:itemID="{31D98774-30E4-488D-BA21-01720131D018}"/>
</file>

<file path=customXml/itemProps4.xml><?xml version="1.0" encoding="utf-8"?>
<ds:datastoreItem xmlns:ds="http://schemas.openxmlformats.org/officeDocument/2006/customXml" ds:itemID="{66CB6FA3-9003-4A78-8F11-2665D1CD9A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תביעות נכות + שאירים</vt:lpstr>
      <vt:lpstr>תביעות זיקנה +פדיונות</vt:lpstr>
      <vt:lpstr>בקשות מנוף</vt:lpstr>
    </vt:vector>
  </TitlesOfParts>
  <Company>Harel-Office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שי אספורמס</dc:creator>
  <cp:lastModifiedBy>זוהר זריהן</cp:lastModifiedBy>
  <dcterms:created xsi:type="dcterms:W3CDTF">2015-06-15T13:01:57Z</dcterms:created>
  <dcterms:modified xsi:type="dcterms:W3CDTF">2015-06-18T11:57:28Z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1100</vt:r8>
  </property>
  <property fmtid="{D5CDD505-2E9C-101B-9397-08002B2CF9AE}" pid="3" name="xd_Signature">
    <vt:bool>false</vt:bool>
  </property>
  <property fmtid="{D5CDD505-2E9C-101B-9397-08002B2CF9AE}" pid="4" name="xd_ProgID">
    <vt:lpwstr/>
  </property>
  <property fmtid="{D5CDD505-2E9C-101B-9397-08002B2CF9AE}" pid="5" name="ContentTypeId">
    <vt:lpwstr>0x010100335C0ECE568C452B92B62BECFDC242E600F7ADB1F89E0E1D459BE1208F73F01C9C</vt:lpwstr>
  </property>
  <property fmtid="{D5CDD505-2E9C-101B-9397-08002B2CF9AE}" pid="6" name="_SourceUrl">
    <vt:lpwstr/>
  </property>
  <property fmtid="{D5CDD505-2E9C-101B-9397-08002B2CF9AE}" pid="7" name="_SharedFileIndex">
    <vt:lpwstr/>
  </property>
  <property fmtid="{D5CDD505-2E9C-101B-9397-08002B2CF9AE}" pid="8" name="HarelServicesAndActivities">
    <vt:lpwstr/>
  </property>
  <property fmtid="{D5CDD505-2E9C-101B-9397-08002B2CF9AE}" pid="9" name="TemplateUrl">
    <vt:lpwstr/>
  </property>
  <property fmtid="{D5CDD505-2E9C-101B-9397-08002B2CF9AE}" pid="10" name="HarelInfoType">
    <vt:lpwstr/>
  </property>
  <property fmtid="{D5CDD505-2E9C-101B-9397-08002B2CF9AE}" pid="11" name="_dlc_DocIdItemGuid">
    <vt:lpwstr>5f2fe2e6-6903-438f-95ff-24a14f14a146</vt:lpwstr>
  </property>
  <property fmtid="{D5CDD505-2E9C-101B-9397-08002B2CF9AE}" pid="12" name="HarelAreaAndProducts">
    <vt:lpwstr/>
  </property>
</Properties>
</file>