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rgfs01\Vol1\APPS\NETIVOT\HarelPensia\מטה - יונית\צוות מידע\אתר אינטרנט\קליטת קופג דיסקונט\דוחות וחומרים מאתר דיסקונט\רגולציה ל1 לאפריל\הוצאות ישירות\"/>
    </mc:Choice>
  </mc:AlternateContent>
  <bookViews>
    <workbookView xWindow="0" yWindow="300" windowWidth="18945" windowHeight="11700" activeTab="1"/>
  </bookViews>
  <sheets>
    <sheet name="נספח 1-9927" sheetId="1" r:id="rId1"/>
    <sheet name="נספח 1-9928" sheetId="2" r:id="rId2"/>
    <sheet name="נספח 1-9929" sheetId="3" r:id="rId3"/>
    <sheet name="נספח 1-2234" sheetId="4" r:id="rId4"/>
    <sheet name="נספח 1 מצרפי" sheetId="5" r:id="rId5"/>
    <sheet name="נספח 2 מצרפי" sheetId="6" r:id="rId6"/>
    <sheet name="נספח 3 מצרפי" sheetId="7" r:id="rId7"/>
  </sheets>
  <externalReferences>
    <externalReference r:id="rId8"/>
    <externalReference r:id="rId9"/>
    <externalReference r:id="rId10"/>
    <externalReference r:id="rId11"/>
  </externalReferences>
  <calcPr calcId="152511"/>
</workbook>
</file>

<file path=xl/calcChain.xml><?xml version="1.0" encoding="utf-8"?>
<calcChain xmlns="http://schemas.openxmlformats.org/spreadsheetml/2006/main">
  <c r="B53" i="7" l="1"/>
  <c r="B54" i="7" s="1"/>
  <c r="B48" i="7"/>
  <c r="B47" i="7"/>
  <c r="B41" i="7"/>
  <c r="B35" i="7"/>
  <c r="B28" i="7"/>
  <c r="B22" i="7"/>
  <c r="B16" i="7"/>
  <c r="B9" i="7"/>
  <c r="B56" i="7" s="1"/>
  <c r="B3" i="7"/>
  <c r="B48" i="6"/>
  <c r="B42" i="6"/>
  <c r="B36" i="6"/>
  <c r="B30" i="6"/>
  <c r="B20" i="6"/>
  <c r="B13" i="6"/>
  <c r="B9" i="6"/>
  <c r="B50" i="6" s="1"/>
  <c r="B3" i="6"/>
  <c r="B31" i="5"/>
  <c r="B30" i="5"/>
  <c r="B29" i="5"/>
  <c r="B26" i="5"/>
  <c r="B25" i="5"/>
  <c r="B23" i="5"/>
  <c r="B22" i="5"/>
  <c r="B19" i="5"/>
  <c r="B33" i="5" s="1"/>
  <c r="B36" i="5" s="1"/>
  <c r="B37" i="5" s="1"/>
  <c r="B17" i="5"/>
  <c r="B15" i="5"/>
  <c r="B14" i="5"/>
  <c r="B11" i="5"/>
  <c r="B7" i="5"/>
  <c r="B31" i="4"/>
  <c r="B30" i="4"/>
  <c r="B29" i="4"/>
  <c r="B27" i="4"/>
  <c r="B26" i="4"/>
  <c r="B25" i="4"/>
  <c r="B24" i="4"/>
  <c r="B23" i="4"/>
  <c r="B22" i="4"/>
  <c r="B21" i="4"/>
  <c r="B20" i="4"/>
  <c r="B19" i="4"/>
  <c r="B17" i="4"/>
  <c r="B15" i="4"/>
  <c r="B14" i="4"/>
  <c r="B36" i="4" s="1"/>
  <c r="B12" i="4"/>
  <c r="B11" i="4"/>
  <c r="B10" i="4" s="1"/>
  <c r="B8" i="4"/>
  <c r="B7" i="4"/>
  <c r="B6" i="4" s="1"/>
  <c r="B33" i="4" s="1"/>
  <c r="B37" i="4" s="1"/>
  <c r="B31" i="3"/>
  <c r="B30" i="3"/>
  <c r="B29" i="3"/>
  <c r="B27" i="3"/>
  <c r="B26" i="3"/>
  <c r="B25" i="3"/>
  <c r="B24" i="3"/>
  <c r="B23" i="3"/>
  <c r="B22" i="3"/>
  <c r="B21" i="3"/>
  <c r="B20" i="3"/>
  <c r="B19" i="3"/>
  <c r="B33" i="3" s="1"/>
  <c r="B37" i="3" s="1"/>
  <c r="B17" i="3"/>
  <c r="B15" i="3"/>
  <c r="B14" i="3"/>
  <c r="B36" i="3" s="1"/>
  <c r="B11" i="3"/>
  <c r="B7" i="3"/>
  <c r="B31" i="2"/>
  <c r="B30" i="2"/>
  <c r="B29" i="2"/>
  <c r="B27" i="2"/>
  <c r="B26" i="2"/>
  <c r="B25" i="2"/>
  <c r="B24" i="2"/>
  <c r="B23" i="2"/>
  <c r="B22" i="2"/>
  <c r="B21" i="2"/>
  <c r="B20" i="2"/>
  <c r="B19" i="2"/>
  <c r="B17" i="2"/>
  <c r="B15" i="2"/>
  <c r="B14" i="2"/>
  <c r="B36" i="2" s="1"/>
  <c r="B12" i="2"/>
  <c r="B10" i="2" s="1"/>
  <c r="B11" i="2"/>
  <c r="B8" i="2"/>
  <c r="B7" i="2"/>
  <c r="B6" i="2" s="1"/>
  <c r="B33" i="2" s="1"/>
  <c r="B37" i="2" s="1"/>
  <c r="B31" i="1"/>
  <c r="B30" i="1"/>
  <c r="B29" i="1"/>
  <c r="B27" i="1"/>
  <c r="B26" i="1"/>
  <c r="B25" i="1"/>
  <c r="B24" i="1"/>
  <c r="B23" i="1"/>
  <c r="B22" i="1"/>
  <c r="B21" i="1"/>
  <c r="B20" i="1"/>
  <c r="B19" i="1"/>
  <c r="B17" i="1"/>
  <c r="B15" i="1"/>
  <c r="B14" i="1"/>
  <c r="B36" i="1" s="1"/>
  <c r="B12" i="1"/>
  <c r="B10" i="1" s="1"/>
  <c r="B11" i="1"/>
  <c r="B8" i="1"/>
  <c r="B7" i="1"/>
  <c r="B6" i="1" s="1"/>
  <c r="B33" i="1" l="1"/>
  <c r="B37" i="1" s="1"/>
</calcChain>
</file>

<file path=xl/sharedStrings.xml><?xml version="1.0" encoding="utf-8"?>
<sst xmlns="http://schemas.openxmlformats.org/spreadsheetml/2006/main" count="241" uniqueCount="95">
  <si>
    <t>מספר אישור: 9927</t>
  </si>
  <si>
    <t>שם הקופה המדווחת: גמל עובדי דיסקונט לבני עד 50</t>
  </si>
  <si>
    <t>נספח 1 - סך התשלומים ששולמו בעד כל סוג של הוצאה ישירה לשנה  המסתיימת ביום:</t>
  </si>
  <si>
    <t>אלפי ש''ח</t>
  </si>
  <si>
    <t>1. סה"כ עמלות קניה ומכירה</t>
  </si>
  <si>
    <t>א. סך עמלות ברוקראז לצדדים קשורים</t>
  </si>
  <si>
    <t>ב. סך עמלות ברוקראז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</si>
  <si>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</si>
  <si>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</si>
  <si>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</si>
  <si>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הוצאות מהשקעות לא סחירות</t>
  </si>
  <si>
    <t>א. סך הוצאות הנובעות מהשקעה בניירות ערך לא סחירים שאינם לצורך מימון פרויקטים לתשתיות</t>
  </si>
  <si>
    <t>ב. סך הוצאות הנובעות ממימון פרויקטים לתשתיות</t>
  </si>
  <si>
    <t>ג. סך הוצאות הנובעות מהשקעה בזכויות במקרקעין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</si>
  <si>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</si>
  <si>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</si>
  <si>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</si>
  <si>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</si>
  <si>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</si>
  <si>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</si>
  <si>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</si>
  <si>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</si>
  <si>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</si>
  <si>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</si>
  <si>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</si>
  <si>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</si>
  <si>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סה"כ הוצאות ישירות (סיכום סעיפים 1 עד 5)</t>
  </si>
  <si>
    <t>7. שיעור הוצאות ישירות</t>
  </si>
  <si>
    <t>א. שיעור סך ההוצאות הישירות, שההוצאה בגינן מוגבלת לשיעור של 0.25% לפי התקנות (באחוזים) (סיכום סעיפים 3א, 4, 5ב חלקי סך נכסים יתרה ממוצעת)</t>
  </si>
  <si>
    <t>ב. שיעור סך הוצאות ישירות מסך נכסים לסוף שנה קודמת (באחוזים) (סעיף 6 חלקי סך נכסים יתרה ממוצעת)</t>
  </si>
  <si>
    <t>8. סך נכסים יתרה ממוצעת לשנים 2018 ו-2017</t>
  </si>
  <si>
    <t>מספר אישור: 9928</t>
  </si>
  <si>
    <t>שם הקופה המדווחת: גמל עובדי דיסקונט לבני 50-60</t>
  </si>
  <si>
    <t>6. סה"כ הוצאות ישירות )סיכום סעיפים 1 עד 5(</t>
  </si>
  <si>
    <t>א. שיעור סך ההוצאות הישירות, שההוצאה בגינן מוגבלת לשיעור של 0.25% לפי התקנות )באחוזים) (סיכום סעיפים 3א, 4, 5ב חלקי סך נכסים יתרה ממוצעת(</t>
  </si>
  <si>
    <t>ב. שיעור סך הוצאות ישירות מסך נכסים לסוף שנה קודמת )באחוזים) (סעיף 6 חלקי סך נכסים יתרה ממוצעת)</t>
  </si>
  <si>
    <t>מספר אישור: 9929</t>
  </si>
  <si>
    <t>שם הקופה המדווחת: גמל עובדי דיסקונט לבני 60 ומעלה</t>
  </si>
  <si>
    <t>מספר אישור: 2234</t>
  </si>
  <si>
    <t>שם הקופה המדווחת: גמל עובדי דיסקונט אגח ממשלת ישראל_</t>
  </si>
  <si>
    <t>א. שיעור סך ההוצאות הישירות, שההוצאה בגינן מוגבלת לשיעור של 0.25% לפי התקנות (באחוזים) (סיכום סעיפים 3א, 4, 5ב חלקי סך נכסים לסוף שנה קודמת)</t>
  </si>
  <si>
    <t>מספר אישור: 221</t>
  </si>
  <si>
    <t>שם הקופה המדווחת:קופת התגמולים לעובדי בנק דיסקונט</t>
  </si>
  <si>
    <t xml:space="preserve">נספח 2 - פירוט עמלות והוצאות ל שנה המסתיימת ביום:  </t>
  </si>
  <si>
    <t>ברוקראז' - עמלות קניה ומכירה בגין ביצוע עסקאות בניירות ערך סחירים</t>
  </si>
  <si>
    <t>צדדים קשורים</t>
  </si>
  <si>
    <t>סך עמלות ברוקראז' בגין צדדים קשורים</t>
  </si>
  <si>
    <t>צדדים שאינם קשורים</t>
  </si>
  <si>
    <t>סך עמלות ברוקראז'בגין צדדים שאינם קשורים</t>
  </si>
  <si>
    <t>עמלות קסטודיאן</t>
  </si>
  <si>
    <t>קסטודיאן א</t>
  </si>
  <si>
    <t>קסטודיאן ב</t>
  </si>
  <si>
    <t>אחרים</t>
  </si>
  <si>
    <t>סך עמלות קסטודיאן בגין צדדים קשורים</t>
  </si>
  <si>
    <t>סך עמלות קסטודיאן בגין צדדים שאינם קשורים</t>
  </si>
  <si>
    <t>הוצאה הנובעת מהשקעה בניירות ערך לא סחירים או ממתן הלוואה</t>
  </si>
  <si>
    <t>גוף/יחיד א</t>
  </si>
  <si>
    <t>גוף/יחיד ב</t>
  </si>
  <si>
    <t>סך הוצאות הנובעות מהשקעה בניירות ערך לא סחירים או ממתן הלוואה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</si>
  <si>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</si>
  <si>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</si>
  <si>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</si>
  <si>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</si>
  <si>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</si>
  <si>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</si>
  <si>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הכול עמלות והוצאות</t>
  </si>
  <si>
    <t xml:space="preserve">                     </t>
  </si>
  <si>
    <t>סך הכל נכסים לסוף שנה קודמת</t>
  </si>
  <si>
    <t xml:space="preserve">נספח 3 - פירוט עמלות ניהול חיצוני לשנה המסתיימת ביום: </t>
  </si>
  <si>
    <t>תשלום הנובע מהשקעה בקרנות השקעה בישראל</t>
  </si>
  <si>
    <t>נוקד</t>
  </si>
  <si>
    <t>סך תשלומים הנובעים מהשקעה בקרנות השקעה בישראל</t>
  </si>
  <si>
    <t>תשלום הנובע מהשקעה בקרנות השקעה וגידור בחו"ל</t>
  </si>
  <si>
    <t>PI</t>
  </si>
  <si>
    <t>ALTO</t>
  </si>
  <si>
    <t>BLUE ATLANTIC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</si>
  <si>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</si>
  <si>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</si>
  <si>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</si>
  <si>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</si>
  <si>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</si>
  <si>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קרן נאמנות ישראלית</t>
  </si>
  <si>
    <t>מנהל קרנות א</t>
  </si>
  <si>
    <t>מנהל קרנות ב</t>
  </si>
  <si>
    <t>סך תשלומים בגין השקעה בקרנות נאמנות ישראליות</t>
  </si>
  <si>
    <t>קרן חוץ</t>
  </si>
  <si>
    <t>סך תשלומים בגין השקעה בקרנות נאמנות חוץ</t>
  </si>
  <si>
    <t>תשלום בגין השקעה בתעודות סל</t>
  </si>
  <si>
    <t>תעודת סל ישראלית</t>
  </si>
  <si>
    <t>מנפיק תעודה א</t>
  </si>
  <si>
    <t>מנפיק תעודה ב</t>
  </si>
  <si>
    <t>סך תשלומים בגין השקעה בתעודות סל ישראליות</t>
  </si>
  <si>
    <t>תעודת סל זרה</t>
  </si>
  <si>
    <t>סך תשלומים בגין השקעה בתעודות סל זרות</t>
  </si>
  <si>
    <t>סך הכול עמלות ניהול חיצוני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</si>
</sst>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3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/>
    <xf numFmtId="0" fontId="3" fillId="0" borderId="0" xfId="0" applyFont="1" applyAlignment="1"/>
    <xf numFmtId="14" fontId="3" fillId="0" borderId="0" xfId="0" applyNumberFormat="1" applyFont="1" applyAlignment="1"/>
    <xf numFmtId="0" fontId="4" fillId="0" borderId="0" xfId="6" applyFont="1" applyFill="1" applyBorder="1" applyAlignment="1" applyProtection="1">
      <alignment horizontal="right" wrapText="1" readingOrder="2"/>
    </xf>
    <xf numFmtId="164" fontId="4" fillId="0" borderId="0" xfId="5" applyNumberFormat="1" applyFont="1"/>
    <xf numFmtId="0" fontId="4" fillId="0" borderId="0" xfId="6" applyFont="1" applyFill="1" applyBorder="1" applyAlignment="1" applyProtection="1">
      <alignment horizontal="right" wrapText="1" indent="3" readingOrder="2"/>
    </xf>
    <xf numFmtId="164" fontId="2" fillId="0" borderId="0" xfId="5" applyNumberFormat="1" applyFont="1"/>
    <xf numFmtId="165" fontId="4" fillId="0" borderId="0" xfId="5" applyNumberFormat="1" applyFont="1"/>
    <xf numFmtId="0" fontId="4" fillId="0" borderId="0" xfId="6" applyFont="1" applyFill="1" applyBorder="1" applyAlignment="1" applyProtection="1">
      <alignment horizontal="right" wrapText="1" readingOrder="1"/>
    </xf>
    <xf numFmtId="164" fontId="4" fillId="0" borderId="0" xfId="5" applyNumberFormat="1" applyFont="1" applyFill="1" applyBorder="1" applyAlignment="1" applyProtection="1">
      <alignment horizontal="right" wrapText="1" readingOrder="2"/>
    </xf>
    <xf numFmtId="164" fontId="0" fillId="0" borderId="0" xfId="5" applyNumberFormat="1" applyFont="1"/>
    <xf numFmtId="0" fontId="5" fillId="0" borderId="0" xfId="6" applyFont="1" applyFill="1" applyBorder="1" applyAlignment="1" applyProtection="1">
      <alignment horizontal="right" wrapText="1" readingOrder="2"/>
    </xf>
    <xf numFmtId="164" fontId="5" fillId="0" borderId="0" xfId="5" applyNumberFormat="1" applyFont="1"/>
    <xf numFmtId="2" fontId="6" fillId="0" borderId="0" xfId="0" applyNumberFormat="1" applyFont="1"/>
    <xf numFmtId="164" fontId="5" fillId="0" borderId="0" xfId="5" applyNumberFormat="1" applyFont="1" applyFill="1"/>
    <xf numFmtId="164" fontId="4" fillId="0" borderId="0" xfId="5" applyNumberFormat="1" applyFont="1" applyFill="1"/>
  </cellXfs>
  <cellStyles count="7">
    <cellStyle name="Comma" xfId="5"/>
    <cellStyle name="Comma [0]" xfId="4"/>
    <cellStyle name="Currency" xfId="2"/>
    <cellStyle name="Currency [0]" xfId="3"/>
    <cellStyle name="Normal" xfId="0" builtinId="0"/>
    <cellStyle name="Normal 3" xfId="6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1;&#1497;&#1505;&#1511;&#1493;&#1504;&#1496;%20&#1490;&#1502;&#1500;%20&#1500;&#1489;&#1504;&#1497;%20&#1506;&#1491;%2050-%20&#1492;&#1493;&#1510;&#1488;&#1493;&#1514;%20&#1497;&#1513;&#1497;&#1512;&#1493;&#1514;%20-%20311218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1;&#1497;&#1505;&#1511;&#1493;&#1504;&#1496;%20&#1490;&#1502;&#1500;%20&#1500;&#1489;&#1504;&#1497;%20%2050-60%20&#1492;&#1493;&#1510;&#1488;&#1493;&#1514;%20&#1497;&#1513;&#1497;&#1512;&#1493;&#1514;%20-%20311218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1;&#1497;&#1505;&#1511;&#1493;&#1504;&#1496;%20&#1490;&#1502;&#1500;%20&#1500;&#1489;&#1504;&#1497;%2060%20&#1493;&#1502;&#1506;&#1500;&#1492;-%20&#1492;&#1493;&#1510;&#1488;&#1493;&#1514;%20&#1497;&#1513;&#1497;&#1512;&#1493;&#1514;%20-%20311218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206912\AppData\Local\Microsoft\Windows\Temporary%20Internet%20Files\Content.Outlook\ORI0H4SA\&#1491;&#1497;&#1505;&#1511;&#1493;&#1504;&#1496;%20&#1490;&#1502;&#1500;%20&#1488;&#1490;&#1495;%20&#1502;&#1502;&#1513;&#1500;&#1514;&#1497;-%20&#1492;&#1493;&#1510;&#1488;&#1493;&#1514;%20&#1497;&#1513;&#1497;&#1512;&#1493;&#1514;%20-%2031121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2"/>
      <sheetName val="נספח 3"/>
      <sheetName val="טופס 107"/>
    </sheetNames>
    <sheetDataSet>
      <sheetData sheetId="0"/>
      <sheetData sheetId="1">
        <row r="9">
          <cell r="B9">
            <v>0</v>
          </cell>
        </row>
        <row r="13">
          <cell r="B13">
            <v>0</v>
          </cell>
        </row>
        <row r="20">
          <cell r="B20">
            <v>0</v>
          </cell>
        </row>
        <row r="24">
          <cell r="B24">
            <v>0</v>
          </cell>
        </row>
        <row r="30">
          <cell r="B30">
            <v>0</v>
          </cell>
        </row>
        <row r="36">
          <cell r="B36">
            <v>0</v>
          </cell>
        </row>
        <row r="42">
          <cell r="B42">
            <v>0</v>
          </cell>
        </row>
        <row r="48">
          <cell r="B48">
            <v>0</v>
          </cell>
        </row>
      </sheetData>
      <sheetData sheetId="2">
        <row r="9">
          <cell r="B9">
            <v>0</v>
          </cell>
        </row>
        <row r="14">
          <cell r="B14">
            <v>0</v>
          </cell>
        </row>
        <row r="20">
          <cell r="B20">
            <v>0</v>
          </cell>
        </row>
        <row r="26">
          <cell r="B26">
            <v>0</v>
          </cell>
        </row>
        <row r="33">
          <cell r="B33">
            <v>0</v>
          </cell>
        </row>
        <row r="39">
          <cell r="B39">
            <v>0</v>
          </cell>
        </row>
        <row r="46">
          <cell r="B46">
            <v>0</v>
          </cell>
        </row>
        <row r="52">
          <cell r="B52">
            <v>4.12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2"/>
      <sheetName val="נספח 3"/>
    </sheetNames>
    <sheetDataSet>
      <sheetData sheetId="0">
        <row r="3">
          <cell r="B3">
            <v>43465</v>
          </cell>
        </row>
      </sheetData>
      <sheetData sheetId="1">
        <row r="9">
          <cell r="B9">
            <v>0</v>
          </cell>
        </row>
        <row r="13">
          <cell r="B13">
            <v>0</v>
          </cell>
        </row>
        <row r="20">
          <cell r="B20">
            <v>0</v>
          </cell>
        </row>
        <row r="24">
          <cell r="B24">
            <v>3</v>
          </cell>
        </row>
        <row r="30">
          <cell r="B30">
            <v>0</v>
          </cell>
        </row>
        <row r="36">
          <cell r="B36">
            <v>0</v>
          </cell>
        </row>
        <row r="42">
          <cell r="B42">
            <v>0</v>
          </cell>
        </row>
        <row r="48">
          <cell r="B48">
            <v>0</v>
          </cell>
        </row>
      </sheetData>
      <sheetData sheetId="2">
        <row r="9">
          <cell r="B9">
            <v>85.65</v>
          </cell>
        </row>
        <row r="16">
          <cell r="B16">
            <v>387.68999999999994</v>
          </cell>
        </row>
        <row r="22">
          <cell r="B22">
            <v>0</v>
          </cell>
        </row>
        <row r="28">
          <cell r="B28">
            <v>0</v>
          </cell>
        </row>
        <row r="35">
          <cell r="B35">
            <v>0</v>
          </cell>
        </row>
        <row r="41">
          <cell r="B41">
            <v>259.67</v>
          </cell>
        </row>
        <row r="48">
          <cell r="B48">
            <v>0</v>
          </cell>
        </row>
        <row r="54">
          <cell r="B54">
            <v>292.93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2"/>
      <sheetName val="נספח 3"/>
      <sheetName val="טופס 107"/>
    </sheetNames>
    <sheetDataSet>
      <sheetData sheetId="0"/>
      <sheetData sheetId="1">
        <row r="9">
          <cell r="B9">
            <v>0</v>
          </cell>
        </row>
        <row r="20">
          <cell r="B20">
            <v>0</v>
          </cell>
        </row>
        <row r="30">
          <cell r="B30">
            <v>0</v>
          </cell>
        </row>
        <row r="36">
          <cell r="B36">
            <v>0</v>
          </cell>
        </row>
        <row r="42">
          <cell r="B42">
            <v>0</v>
          </cell>
        </row>
        <row r="48">
          <cell r="B48">
            <v>0</v>
          </cell>
        </row>
      </sheetData>
      <sheetData sheetId="2">
        <row r="9">
          <cell r="B9">
            <v>0</v>
          </cell>
        </row>
        <row r="14">
          <cell r="B14">
            <v>0</v>
          </cell>
        </row>
        <row r="20">
          <cell r="B20">
            <v>0</v>
          </cell>
        </row>
        <row r="26">
          <cell r="B26">
            <v>0</v>
          </cell>
        </row>
        <row r="33">
          <cell r="B33">
            <v>0</v>
          </cell>
        </row>
        <row r="39">
          <cell r="B39">
            <v>0</v>
          </cell>
        </row>
        <row r="46">
          <cell r="B46">
            <v>7</v>
          </cell>
        </row>
        <row r="52">
          <cell r="B52">
            <v>2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 1"/>
      <sheetName val="נספח 2"/>
      <sheetName val="נספח 3"/>
      <sheetName val="טופס 107"/>
    </sheetNames>
    <sheetDataSet>
      <sheetData sheetId="0"/>
      <sheetData sheetId="1">
        <row r="9">
          <cell r="B9">
            <v>0</v>
          </cell>
        </row>
        <row r="13">
          <cell r="B13">
            <v>0</v>
          </cell>
        </row>
        <row r="20">
          <cell r="B20">
            <v>0</v>
          </cell>
        </row>
        <row r="24">
          <cell r="B24">
            <v>0</v>
          </cell>
        </row>
        <row r="30">
          <cell r="B30">
            <v>0</v>
          </cell>
        </row>
        <row r="36">
          <cell r="B36">
            <v>0</v>
          </cell>
        </row>
        <row r="42">
          <cell r="B42">
            <v>0</v>
          </cell>
        </row>
        <row r="48">
          <cell r="B48">
            <v>0</v>
          </cell>
        </row>
      </sheetData>
      <sheetData sheetId="2">
        <row r="9">
          <cell r="B9">
            <v>0</v>
          </cell>
        </row>
        <row r="14">
          <cell r="B14">
            <v>0</v>
          </cell>
        </row>
        <row r="20">
          <cell r="B20">
            <v>0</v>
          </cell>
        </row>
        <row r="26">
          <cell r="B26">
            <v>0</v>
          </cell>
        </row>
        <row r="33">
          <cell r="B33">
            <v>0</v>
          </cell>
        </row>
        <row r="39">
          <cell r="B39">
            <v>0</v>
          </cell>
        </row>
        <row r="46">
          <cell r="B46">
            <v>1.42</v>
          </cell>
        </row>
        <row r="52">
          <cell r="B52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rightToLeft="1" topLeftCell="A16" workbookViewId="0"/>
  </sheetViews>
  <sheetFormatPr defaultColWidth="9" defaultRowHeight="15" x14ac:dyDescent="0.25"/>
  <cols>
    <col min="1" max="1" width="71" customWidth="1"/>
    <col min="2" max="2" width="11.875" style="4" bestFit="1" customWidth="1"/>
  </cols>
  <sheetData>
    <row r="1" spans="1:10" x14ac:dyDescent="0.25">
      <c r="A1" s="3" t="s">
        <v>0</v>
      </c>
      <c r="C1" s="2"/>
      <c r="D1" s="1"/>
      <c r="E1" s="1"/>
      <c r="F1" s="1"/>
      <c r="G1" s="1"/>
      <c r="H1" s="3"/>
      <c r="I1" s="3"/>
      <c r="J1" s="3"/>
    </row>
    <row r="2" spans="1:10" ht="14.25" x14ac:dyDescent="0.2">
      <c r="A2" s="3" t="s">
        <v>1</v>
      </c>
      <c r="B2" s="3"/>
      <c r="H2" s="3"/>
      <c r="I2" s="3"/>
      <c r="J2" s="3"/>
    </row>
    <row r="3" spans="1:10" ht="16.5" x14ac:dyDescent="0.25">
      <c r="A3" s="5" t="s">
        <v>2</v>
      </c>
      <c r="B3" s="6">
        <v>43465</v>
      </c>
      <c r="C3" s="2"/>
      <c r="D3" s="1"/>
      <c r="E3" s="1"/>
      <c r="H3" s="3"/>
      <c r="I3" s="3"/>
      <c r="J3" s="3"/>
    </row>
    <row r="4" spans="1:10" ht="15.75" x14ac:dyDescent="0.25">
      <c r="B4" s="7" t="s">
        <v>3</v>
      </c>
    </row>
    <row r="6" spans="1:10" ht="15.75" x14ac:dyDescent="0.25">
      <c r="A6" s="7" t="s">
        <v>4</v>
      </c>
      <c r="B6" s="8">
        <f>SUM(B7:B8)</f>
        <v>0</v>
      </c>
    </row>
    <row r="7" spans="1:10" ht="15.75" x14ac:dyDescent="0.25">
      <c r="A7" s="9" t="s">
        <v>5</v>
      </c>
      <c r="B7" s="8">
        <f>'[1]נספח 2'!B9</f>
        <v>0</v>
      </c>
    </row>
    <row r="8" spans="1:10" ht="15.75" x14ac:dyDescent="0.25">
      <c r="A8" s="9" t="s">
        <v>6</v>
      </c>
      <c r="B8" s="8">
        <f>'[1]נספח 2'!B13</f>
        <v>0</v>
      </c>
    </row>
    <row r="9" spans="1:10" ht="15.75" x14ac:dyDescent="0.25">
      <c r="A9" s="7"/>
      <c r="B9" s="8"/>
    </row>
    <row r="10" spans="1:10" ht="15.75" x14ac:dyDescent="0.25">
      <c r="A10" s="7" t="s">
        <v>7</v>
      </c>
      <c r="B10" s="8">
        <f>SUM(B11:B12)</f>
        <v>0</v>
      </c>
    </row>
    <row r="11" spans="1:10" ht="15.75" x14ac:dyDescent="0.25">
      <c r="A11" s="9" t="s">
        <v>8</v>
      </c>
      <c r="B11" s="8">
        <f>'[1]נספח 2'!B20</f>
        <v>0</v>
      </c>
    </row>
    <row r="12" spans="1:10" ht="15.75" x14ac:dyDescent="0.25">
      <c r="A12" s="9" t="s">
        <v>9</v>
      </c>
      <c r="B12" s="8">
        <f>'[1]נספח 2'!B24</f>
        <v>0</v>
      </c>
    </row>
    <row r="13" spans="1:10" ht="15.75" x14ac:dyDescent="0.25">
      <c r="A13" s="7"/>
      <c r="B13" s="8"/>
    </row>
    <row r="14" spans="1:10" ht="15.75" x14ac:dyDescent="0.25">
      <c r="A14" s="7" t="s">
        <v>10</v>
      </c>
      <c r="B14" s="8">
        <f>SUM(B15:B17)</f>
        <v>0</v>
      </c>
    </row>
    <row r="15" spans="1:10" ht="31.5" x14ac:dyDescent="0.25">
      <c r="A15" s="9" t="s">
        <v>11</v>
      </c>
      <c r="B15" s="8">
        <f>'[1]נספח 2'!B30</f>
        <v>0</v>
      </c>
    </row>
    <row r="16" spans="1:10" ht="15.75" x14ac:dyDescent="0.25">
      <c r="A16" s="9" t="s">
        <v>12</v>
      </c>
      <c r="B16" s="8">
        <v>0</v>
      </c>
    </row>
    <row r="17" spans="1:2" ht="15.75" x14ac:dyDescent="0.25">
      <c r="A17" s="9" t="s">
        <v>13</v>
      </c>
      <c r="B17" s="8">
        <f>'[1]נספח 2'!B36</f>
        <v>0</v>
      </c>
    </row>
    <row r="18" spans="1:2" ht="15.75" x14ac:dyDescent="0.25">
      <c r="A18" s="7"/>
      <c r="B18" s="8"/>
    </row>
    <row r="19" spans="1:2" ht="15.75" x14ac:dyDescent="0.25">
      <c r="A19" s="7" t="s">
        <v>14</v>
      </c>
      <c r="B19" s="8">
        <f>SUM(B20:B27)</f>
        <v>4.12</v>
      </c>
    </row>
    <row r="20" spans="1:2" ht="15.75" x14ac:dyDescent="0.25">
      <c r="A20" s="9" t="s">
        <v>15</v>
      </c>
      <c r="B20" s="8">
        <f>'[1]נספח 3'!B9</f>
        <v>0</v>
      </c>
    </row>
    <row r="21" spans="1:2" ht="15.75" x14ac:dyDescent="0.25">
      <c r="A21" s="9" t="s">
        <v>16</v>
      </c>
      <c r="B21" s="8">
        <f>'[1]נספח 3'!B14</f>
        <v>0</v>
      </c>
    </row>
    <row r="22" spans="1:2" ht="15.75" x14ac:dyDescent="0.25">
      <c r="A22" s="9" t="s">
        <v>17</v>
      </c>
      <c r="B22" s="8">
        <f>'[1]נספח 3'!B20</f>
        <v>0</v>
      </c>
    </row>
    <row r="23" spans="1:2" ht="15.75" x14ac:dyDescent="0.25">
      <c r="A23" s="9" t="s">
        <v>18</v>
      </c>
      <c r="B23" s="8">
        <f>'[1]נספח 3'!B26</f>
        <v>0</v>
      </c>
    </row>
    <row r="24" spans="1:2" ht="15.75" x14ac:dyDescent="0.25">
      <c r="A24" s="9" t="s">
        <v>19</v>
      </c>
      <c r="B24" s="8">
        <f>'[1]נספח 3'!B46</f>
        <v>0</v>
      </c>
    </row>
    <row r="25" spans="1:2" ht="15.75" x14ac:dyDescent="0.25">
      <c r="A25" s="9" t="s">
        <v>20</v>
      </c>
      <c r="B25" s="8">
        <f>'[1]נספח 3'!B52</f>
        <v>4.12</v>
      </c>
    </row>
    <row r="26" spans="1:2" ht="15.75" x14ac:dyDescent="0.25">
      <c r="A26" s="9" t="s">
        <v>21</v>
      </c>
      <c r="B26" s="8">
        <f>'[1]נספח 3'!B33</f>
        <v>0</v>
      </c>
    </row>
    <row r="27" spans="1:2" ht="15.75" x14ac:dyDescent="0.25">
      <c r="A27" s="9" t="s">
        <v>22</v>
      </c>
      <c r="B27" s="8">
        <f>'[1]נספח 3'!B39</f>
        <v>0</v>
      </c>
    </row>
    <row r="28" spans="1:2" ht="15.75" x14ac:dyDescent="0.25">
      <c r="A28" s="7"/>
      <c r="B28" s="8"/>
    </row>
    <row r="29" spans="1:2" ht="15.75" x14ac:dyDescent="0.25">
      <c r="A29" s="7" t="s">
        <v>23</v>
      </c>
      <c r="B29" s="8">
        <f>SUM(B30:B31)</f>
        <v>0</v>
      </c>
    </row>
    <row r="30" spans="1:2" ht="15.75" x14ac:dyDescent="0.25">
      <c r="A30" s="9" t="s">
        <v>24</v>
      </c>
      <c r="B30" s="8">
        <f>'[1]נספח 2'!B42</f>
        <v>0</v>
      </c>
    </row>
    <row r="31" spans="1:2" ht="15.75" x14ac:dyDescent="0.25">
      <c r="A31" s="9" t="s">
        <v>25</v>
      </c>
      <c r="B31" s="8">
        <f>'[1]נספח 2'!B48</f>
        <v>0</v>
      </c>
    </row>
    <row r="32" spans="1:2" ht="15.75" x14ac:dyDescent="0.25">
      <c r="A32" s="7"/>
      <c r="B32" s="10"/>
    </row>
    <row r="33" spans="1:2" ht="15.75" x14ac:dyDescent="0.25">
      <c r="A33" s="7" t="s">
        <v>26</v>
      </c>
      <c r="B33" s="8">
        <f>B6+B10+B14+B19+B29</f>
        <v>4.12</v>
      </c>
    </row>
    <row r="34" spans="1:2" ht="15.75" x14ac:dyDescent="0.25">
      <c r="A34" s="7"/>
      <c r="B34" s="8"/>
    </row>
    <row r="35" spans="1:2" ht="15.75" x14ac:dyDescent="0.25">
      <c r="A35" s="7" t="s">
        <v>27</v>
      </c>
      <c r="B35" s="8"/>
    </row>
    <row r="36" spans="1:2" ht="31.5" x14ac:dyDescent="0.25">
      <c r="A36" s="9" t="s">
        <v>28</v>
      </c>
      <c r="B36" s="8">
        <f>(B14+B19+B29)/B39*100</f>
        <v>4.5057276875982148E-2</v>
      </c>
    </row>
    <row r="37" spans="1:2" ht="31.5" x14ac:dyDescent="0.25">
      <c r="A37" s="9" t="s">
        <v>29</v>
      </c>
      <c r="B37" s="8">
        <f>B33/B39*100</f>
        <v>4.5057276875982148E-2</v>
      </c>
    </row>
    <row r="38" spans="1:2" ht="15.75" x14ac:dyDescent="0.25">
      <c r="A38" s="7"/>
      <c r="B38" s="8"/>
    </row>
    <row r="39" spans="1:2" ht="15.75" x14ac:dyDescent="0.25">
      <c r="A39" s="7" t="s">
        <v>30</v>
      </c>
      <c r="B39" s="11">
        <v>9143.9169999999995</v>
      </c>
    </row>
  </sheetData>
  <mergeCells count="2">
    <mergeCell ref="C1:G1"/>
    <mergeCell ref="C3:E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rightToLeft="1" tabSelected="1" workbookViewId="0"/>
  </sheetViews>
  <sheetFormatPr defaultColWidth="9" defaultRowHeight="15" x14ac:dyDescent="0.25"/>
  <cols>
    <col min="1" max="1" width="71" customWidth="1"/>
    <col min="2" max="2" width="11.875" style="4" bestFit="1" customWidth="1"/>
  </cols>
  <sheetData>
    <row r="1" spans="1:10" x14ac:dyDescent="0.25">
      <c r="A1" s="3" t="s">
        <v>31</v>
      </c>
      <c r="C1" s="2"/>
      <c r="D1" s="1"/>
      <c r="E1" s="1"/>
      <c r="F1" s="1"/>
      <c r="G1" s="1"/>
      <c r="H1" s="3"/>
      <c r="I1" s="3"/>
      <c r="J1" s="3"/>
    </row>
    <row r="2" spans="1:10" ht="14.25" x14ac:dyDescent="0.2">
      <c r="A2" s="3" t="s">
        <v>32</v>
      </c>
      <c r="B2" s="3"/>
      <c r="H2" s="3"/>
      <c r="I2" s="3"/>
      <c r="J2" s="3"/>
    </row>
    <row r="3" spans="1:10" ht="16.5" x14ac:dyDescent="0.25">
      <c r="A3" s="5" t="s">
        <v>2</v>
      </c>
      <c r="B3" s="6">
        <v>43465</v>
      </c>
      <c r="C3" s="2"/>
      <c r="D3" s="1"/>
      <c r="E3" s="1"/>
      <c r="H3" s="3"/>
      <c r="I3" s="3"/>
      <c r="J3" s="3"/>
    </row>
    <row r="4" spans="1:10" ht="15.75" x14ac:dyDescent="0.25">
      <c r="B4" s="7" t="s">
        <v>3</v>
      </c>
    </row>
    <row r="6" spans="1:10" ht="15.75" x14ac:dyDescent="0.25">
      <c r="A6" s="7" t="s">
        <v>4</v>
      </c>
      <c r="B6" s="8">
        <f>SUM(B7:B8)</f>
        <v>0</v>
      </c>
    </row>
    <row r="7" spans="1:10" ht="15.75" x14ac:dyDescent="0.25">
      <c r="A7" s="9" t="s">
        <v>5</v>
      </c>
      <c r="B7" s="8">
        <f>'[2]נספח 2'!B9</f>
        <v>0</v>
      </c>
    </row>
    <row r="8" spans="1:10" ht="15.75" x14ac:dyDescent="0.25">
      <c r="A8" s="9" t="s">
        <v>6</v>
      </c>
      <c r="B8" s="8">
        <f>'[2]נספח 2'!B13</f>
        <v>0</v>
      </c>
    </row>
    <row r="9" spans="1:10" ht="15.75" x14ac:dyDescent="0.25">
      <c r="A9" s="7"/>
      <c r="B9" s="8"/>
    </row>
    <row r="10" spans="1:10" ht="15.75" x14ac:dyDescent="0.25">
      <c r="A10" s="7" t="s">
        <v>7</v>
      </c>
      <c r="B10" s="8">
        <f>SUM(B11:B12)</f>
        <v>3</v>
      </c>
    </row>
    <row r="11" spans="1:10" ht="15.75" x14ac:dyDescent="0.25">
      <c r="A11" s="9" t="s">
        <v>8</v>
      </c>
      <c r="B11" s="8">
        <f>'[2]נספח 2'!B20</f>
        <v>0</v>
      </c>
    </row>
    <row r="12" spans="1:10" ht="15.75" x14ac:dyDescent="0.25">
      <c r="A12" s="9" t="s">
        <v>9</v>
      </c>
      <c r="B12" s="8">
        <f>'[2]נספח 2'!B24</f>
        <v>3</v>
      </c>
    </row>
    <row r="13" spans="1:10" ht="15.75" x14ac:dyDescent="0.25">
      <c r="A13" s="7"/>
      <c r="B13" s="8"/>
    </row>
    <row r="14" spans="1:10" ht="15.75" x14ac:dyDescent="0.25">
      <c r="A14" s="7" t="s">
        <v>10</v>
      </c>
      <c r="B14" s="8">
        <f>SUM(B15:B17)</f>
        <v>0</v>
      </c>
    </row>
    <row r="15" spans="1:10" ht="31.5" x14ac:dyDescent="0.25">
      <c r="A15" s="9" t="s">
        <v>11</v>
      </c>
      <c r="B15" s="8">
        <f>'[2]נספח 2'!B30</f>
        <v>0</v>
      </c>
    </row>
    <row r="16" spans="1:10" ht="15.75" x14ac:dyDescent="0.25">
      <c r="A16" s="9" t="s">
        <v>12</v>
      </c>
      <c r="B16" s="8">
        <v>0</v>
      </c>
    </row>
    <row r="17" spans="1:2" ht="15.75" x14ac:dyDescent="0.25">
      <c r="A17" s="9" t="s">
        <v>13</v>
      </c>
      <c r="B17" s="8">
        <f>'[2]נספח 2'!B36</f>
        <v>0</v>
      </c>
    </row>
    <row r="18" spans="1:2" ht="15.75" x14ac:dyDescent="0.25">
      <c r="A18" s="7"/>
      <c r="B18" s="8"/>
    </row>
    <row r="19" spans="1:2" ht="15.75" x14ac:dyDescent="0.25">
      <c r="A19" s="7" t="s">
        <v>14</v>
      </c>
      <c r="B19" s="8">
        <f>SUM(B20:B27)</f>
        <v>1025.94</v>
      </c>
    </row>
    <row r="20" spans="1:2" ht="15.75" x14ac:dyDescent="0.25">
      <c r="A20" s="9" t="s">
        <v>15</v>
      </c>
      <c r="B20" s="8">
        <f>'[2]נספח 3'!B9</f>
        <v>85.65</v>
      </c>
    </row>
    <row r="21" spans="1:2" ht="15.75" x14ac:dyDescent="0.25">
      <c r="A21" s="9" t="s">
        <v>16</v>
      </c>
      <c r="B21" s="8">
        <f>'[2]נספח 3'!B16</f>
        <v>387.68999999999994</v>
      </c>
    </row>
    <row r="22" spans="1:2" ht="15.75" x14ac:dyDescent="0.25">
      <c r="A22" s="9" t="s">
        <v>17</v>
      </c>
      <c r="B22" s="8">
        <f>'[2]נספח 3'!B22</f>
        <v>0</v>
      </c>
    </row>
    <row r="23" spans="1:2" ht="15.75" x14ac:dyDescent="0.25">
      <c r="A23" s="9" t="s">
        <v>18</v>
      </c>
      <c r="B23" s="8">
        <f>'[2]נספח 3'!B28</f>
        <v>0</v>
      </c>
    </row>
    <row r="24" spans="1:2" ht="15.75" x14ac:dyDescent="0.25">
      <c r="A24" s="9" t="s">
        <v>19</v>
      </c>
      <c r="B24" s="8">
        <f>'[2]נספח 3'!B48</f>
        <v>0</v>
      </c>
    </row>
    <row r="25" spans="1:2" ht="15.75" x14ac:dyDescent="0.25">
      <c r="A25" s="9" t="s">
        <v>20</v>
      </c>
      <c r="B25" s="8">
        <f>'[2]נספח 3'!B54</f>
        <v>292.93</v>
      </c>
    </row>
    <row r="26" spans="1:2" ht="15.75" x14ac:dyDescent="0.25">
      <c r="A26" s="9" t="s">
        <v>21</v>
      </c>
      <c r="B26" s="8">
        <f>'[2]נספח 3'!B35</f>
        <v>0</v>
      </c>
    </row>
    <row r="27" spans="1:2" ht="15.75" x14ac:dyDescent="0.25">
      <c r="A27" s="9" t="s">
        <v>22</v>
      </c>
      <c r="B27" s="8">
        <f>'[2]נספח 3'!B41</f>
        <v>259.67</v>
      </c>
    </row>
    <row r="28" spans="1:2" ht="15.75" x14ac:dyDescent="0.25">
      <c r="A28" s="7"/>
      <c r="B28" s="8"/>
    </row>
    <row r="29" spans="1:2" ht="15.75" x14ac:dyDescent="0.25">
      <c r="A29" s="7" t="s">
        <v>23</v>
      </c>
      <c r="B29" s="8">
        <f>SUM(B30:B31)</f>
        <v>0</v>
      </c>
    </row>
    <row r="30" spans="1:2" ht="15.75" x14ac:dyDescent="0.25">
      <c r="A30" s="9" t="s">
        <v>24</v>
      </c>
      <c r="B30" s="8">
        <f>'[2]נספח 2'!B42</f>
        <v>0</v>
      </c>
    </row>
    <row r="31" spans="1:2" ht="15.75" x14ac:dyDescent="0.25">
      <c r="A31" s="9" t="s">
        <v>25</v>
      </c>
      <c r="B31" s="8">
        <f>'[2]נספח 2'!B48</f>
        <v>0</v>
      </c>
    </row>
    <row r="32" spans="1:2" ht="15.75" x14ac:dyDescent="0.25">
      <c r="A32" s="7"/>
      <c r="B32" s="10"/>
    </row>
    <row r="33" spans="1:2" ht="15.75" x14ac:dyDescent="0.25">
      <c r="A33" s="7" t="s">
        <v>33</v>
      </c>
      <c r="B33" s="8">
        <f>B6+B10+B14+B19+B29</f>
        <v>1028.94</v>
      </c>
    </row>
    <row r="34" spans="1:2" ht="15.75" x14ac:dyDescent="0.25">
      <c r="A34" s="7"/>
      <c r="B34" s="8"/>
    </row>
    <row r="35" spans="1:2" ht="15.75" x14ac:dyDescent="0.25">
      <c r="A35" s="7" t="s">
        <v>27</v>
      </c>
      <c r="B35" s="8"/>
    </row>
    <row r="36" spans="1:2" ht="54.75" customHeight="1" x14ac:dyDescent="0.25">
      <c r="A36" s="9" t="s">
        <v>34</v>
      </c>
      <c r="B36" s="8">
        <f>(B14+B19+B29)/B39*100</f>
        <v>5.5655583541692324E-2</v>
      </c>
    </row>
    <row r="37" spans="1:2" ht="53.25" customHeight="1" x14ac:dyDescent="0.25">
      <c r="A37" s="12" t="s">
        <v>35</v>
      </c>
      <c r="B37" s="8">
        <f>B33/B39*100</f>
        <v>5.581832868334298E-2</v>
      </c>
    </row>
    <row r="38" spans="1:2" ht="15.75" x14ac:dyDescent="0.25">
      <c r="A38" s="7"/>
      <c r="B38" s="8"/>
    </row>
    <row r="39" spans="1:2" ht="15.75" x14ac:dyDescent="0.25">
      <c r="A39" s="7" t="s">
        <v>30</v>
      </c>
      <c r="B39" s="11">
        <v>1843373</v>
      </c>
    </row>
  </sheetData>
  <mergeCells count="2">
    <mergeCell ref="C1:G1"/>
    <mergeCell ref="C3:E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rightToLeft="1" workbookViewId="0"/>
  </sheetViews>
  <sheetFormatPr defaultColWidth="9" defaultRowHeight="15" x14ac:dyDescent="0.25"/>
  <cols>
    <col min="1" max="1" width="71" customWidth="1"/>
    <col min="2" max="2" width="11.875" style="4" bestFit="1" customWidth="1"/>
  </cols>
  <sheetData>
    <row r="1" spans="1:10" x14ac:dyDescent="0.25">
      <c r="A1" s="3" t="s">
        <v>36</v>
      </c>
      <c r="C1" s="2"/>
      <c r="D1" s="1"/>
      <c r="E1" s="1"/>
      <c r="F1" s="1"/>
      <c r="G1" s="1"/>
      <c r="H1" s="3"/>
      <c r="I1" s="3"/>
      <c r="J1" s="3"/>
    </row>
    <row r="2" spans="1:10" ht="14.25" x14ac:dyDescent="0.2">
      <c r="A2" s="3" t="s">
        <v>37</v>
      </c>
      <c r="B2" s="3"/>
      <c r="H2" s="3"/>
      <c r="I2" s="3"/>
      <c r="J2" s="3"/>
    </row>
    <row r="3" spans="1:10" ht="16.5" x14ac:dyDescent="0.25">
      <c r="A3" s="5" t="s">
        <v>2</v>
      </c>
      <c r="B3" s="6">
        <v>43465</v>
      </c>
      <c r="C3" s="2"/>
      <c r="D3" s="1"/>
      <c r="E3" s="1"/>
      <c r="H3" s="3"/>
      <c r="I3" s="3"/>
      <c r="J3" s="3"/>
    </row>
    <row r="4" spans="1:10" ht="15.75" x14ac:dyDescent="0.25">
      <c r="B4" s="7" t="s">
        <v>3</v>
      </c>
    </row>
    <row r="6" spans="1:10" ht="15.75" x14ac:dyDescent="0.25">
      <c r="A6" s="7" t="s">
        <v>4</v>
      </c>
      <c r="B6" s="8"/>
    </row>
    <row r="7" spans="1:10" ht="15.75" x14ac:dyDescent="0.25">
      <c r="A7" s="9" t="s">
        <v>5</v>
      </c>
      <c r="B7" s="8">
        <f>'[3]נספח 2'!B9</f>
        <v>0</v>
      </c>
    </row>
    <row r="8" spans="1:10" ht="15.75" x14ac:dyDescent="0.25">
      <c r="A8" s="9" t="s">
        <v>6</v>
      </c>
      <c r="B8" s="8"/>
    </row>
    <row r="9" spans="1:10" ht="15.75" x14ac:dyDescent="0.25">
      <c r="A9" s="7"/>
      <c r="B9" s="8"/>
    </row>
    <row r="10" spans="1:10" ht="15.75" x14ac:dyDescent="0.25">
      <c r="A10" s="7" t="s">
        <v>7</v>
      </c>
      <c r="B10" s="8">
        <v>1</v>
      </c>
    </row>
    <row r="11" spans="1:10" ht="15.75" x14ac:dyDescent="0.25">
      <c r="A11" s="9" t="s">
        <v>8</v>
      </c>
      <c r="B11" s="8">
        <f>'[3]נספח 2'!B20</f>
        <v>0</v>
      </c>
    </row>
    <row r="12" spans="1:10" ht="15.75" x14ac:dyDescent="0.25">
      <c r="A12" s="9" t="s">
        <v>9</v>
      </c>
      <c r="B12" s="8">
        <v>1</v>
      </c>
    </row>
    <row r="13" spans="1:10" ht="15.75" x14ac:dyDescent="0.25">
      <c r="A13" s="7"/>
      <c r="B13" s="8"/>
    </row>
    <row r="14" spans="1:10" ht="15.75" x14ac:dyDescent="0.25">
      <c r="A14" s="7" t="s">
        <v>10</v>
      </c>
      <c r="B14" s="8">
        <f>SUM(B15:B17)</f>
        <v>0</v>
      </c>
    </row>
    <row r="15" spans="1:10" ht="31.5" x14ac:dyDescent="0.25">
      <c r="A15" s="9" t="s">
        <v>11</v>
      </c>
      <c r="B15" s="8">
        <f>'[3]נספח 2'!B30</f>
        <v>0</v>
      </c>
    </row>
    <row r="16" spans="1:10" ht="15.75" x14ac:dyDescent="0.25">
      <c r="A16" s="9" t="s">
        <v>12</v>
      </c>
      <c r="B16" s="8">
        <v>0</v>
      </c>
    </row>
    <row r="17" spans="1:2" ht="15.75" x14ac:dyDescent="0.25">
      <c r="A17" s="9" t="s">
        <v>13</v>
      </c>
      <c r="B17" s="8">
        <f>'[3]נספח 2'!B36</f>
        <v>0</v>
      </c>
    </row>
    <row r="18" spans="1:2" ht="15.75" x14ac:dyDescent="0.25">
      <c r="A18" s="7"/>
      <c r="B18" s="8"/>
    </row>
    <row r="19" spans="1:2" ht="15.75" x14ac:dyDescent="0.25">
      <c r="A19" s="7" t="s">
        <v>14</v>
      </c>
      <c r="B19" s="8">
        <f>SUM(B20:B27)</f>
        <v>9</v>
      </c>
    </row>
    <row r="20" spans="1:2" ht="15.75" x14ac:dyDescent="0.25">
      <c r="A20" s="9" t="s">
        <v>15</v>
      </c>
      <c r="B20" s="8">
        <f>'[3]נספח 3'!B9</f>
        <v>0</v>
      </c>
    </row>
    <row r="21" spans="1:2" ht="15.75" x14ac:dyDescent="0.25">
      <c r="A21" s="9" t="s">
        <v>16</v>
      </c>
      <c r="B21" s="8">
        <f>'[3]נספח 3'!B14</f>
        <v>0</v>
      </c>
    </row>
    <row r="22" spans="1:2" ht="15.75" x14ac:dyDescent="0.25">
      <c r="A22" s="9" t="s">
        <v>17</v>
      </c>
      <c r="B22" s="8">
        <f>'[3]נספח 3'!B20</f>
        <v>0</v>
      </c>
    </row>
    <row r="23" spans="1:2" ht="15.75" x14ac:dyDescent="0.25">
      <c r="A23" s="9" t="s">
        <v>18</v>
      </c>
      <c r="B23" s="8">
        <f>'[3]נספח 3'!B26</f>
        <v>0</v>
      </c>
    </row>
    <row r="24" spans="1:2" ht="15.75" x14ac:dyDescent="0.25">
      <c r="A24" s="9" t="s">
        <v>19</v>
      </c>
      <c r="B24" s="8">
        <f>'[3]נספח 3'!B46</f>
        <v>7</v>
      </c>
    </row>
    <row r="25" spans="1:2" ht="15.75" x14ac:dyDescent="0.25">
      <c r="A25" s="9" t="s">
        <v>20</v>
      </c>
      <c r="B25" s="8">
        <f>'[3]נספח 3'!B52</f>
        <v>2</v>
      </c>
    </row>
    <row r="26" spans="1:2" ht="15.75" x14ac:dyDescent="0.25">
      <c r="A26" s="9" t="s">
        <v>21</v>
      </c>
      <c r="B26" s="8">
        <f>'[3]נספח 3'!B33</f>
        <v>0</v>
      </c>
    </row>
    <row r="27" spans="1:2" ht="15.75" x14ac:dyDescent="0.25">
      <c r="A27" s="9" t="s">
        <v>22</v>
      </c>
      <c r="B27" s="8">
        <f>'[3]נספח 3'!B39</f>
        <v>0</v>
      </c>
    </row>
    <row r="28" spans="1:2" ht="15.75" x14ac:dyDescent="0.25">
      <c r="A28" s="7"/>
      <c r="B28" s="8"/>
    </row>
    <row r="29" spans="1:2" ht="15.75" x14ac:dyDescent="0.25">
      <c r="A29" s="7" t="s">
        <v>23</v>
      </c>
      <c r="B29" s="8">
        <f>SUM(B30:B31)</f>
        <v>0</v>
      </c>
    </row>
    <row r="30" spans="1:2" ht="15.75" x14ac:dyDescent="0.25">
      <c r="A30" s="9" t="s">
        <v>24</v>
      </c>
      <c r="B30" s="8">
        <f>'[3]נספח 2'!B42</f>
        <v>0</v>
      </c>
    </row>
    <row r="31" spans="1:2" ht="15.75" x14ac:dyDescent="0.25">
      <c r="A31" s="9" t="s">
        <v>25</v>
      </c>
      <c r="B31" s="8">
        <f>'[3]נספח 2'!B48</f>
        <v>0</v>
      </c>
    </row>
    <row r="32" spans="1:2" ht="15.75" x14ac:dyDescent="0.25">
      <c r="A32" s="7"/>
      <c r="B32" s="10"/>
    </row>
    <row r="33" spans="1:2" ht="15.75" x14ac:dyDescent="0.25">
      <c r="A33" s="7" t="s">
        <v>26</v>
      </c>
      <c r="B33" s="8">
        <f>B6+B10+B14+B19+B29</f>
        <v>10</v>
      </c>
    </row>
    <row r="34" spans="1:2" ht="15.75" x14ac:dyDescent="0.25">
      <c r="A34" s="7"/>
      <c r="B34" s="8"/>
    </row>
    <row r="35" spans="1:2" ht="15.75" x14ac:dyDescent="0.25">
      <c r="A35" s="7" t="s">
        <v>27</v>
      </c>
      <c r="B35" s="8"/>
    </row>
    <row r="36" spans="1:2" ht="31.5" x14ac:dyDescent="0.25">
      <c r="A36" s="9" t="s">
        <v>28</v>
      </c>
      <c r="B36" s="8">
        <f>(B14+B19+B29)/B39*100</f>
        <v>2.6501766784452294E-2</v>
      </c>
    </row>
    <row r="37" spans="1:2" ht="31.5" x14ac:dyDescent="0.25">
      <c r="A37" s="9" t="s">
        <v>29</v>
      </c>
      <c r="B37" s="8">
        <f>B33/B39*100</f>
        <v>2.9446407538280327E-2</v>
      </c>
    </row>
    <row r="38" spans="1:2" ht="15.75" x14ac:dyDescent="0.25">
      <c r="A38" s="7"/>
      <c r="B38" s="8"/>
    </row>
    <row r="39" spans="1:2" ht="15.75" x14ac:dyDescent="0.25">
      <c r="A39" s="7" t="s">
        <v>30</v>
      </c>
      <c r="B39" s="11">
        <v>33960</v>
      </c>
    </row>
  </sheetData>
  <mergeCells count="2">
    <mergeCell ref="C1:G1"/>
    <mergeCell ref="C3:E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rightToLeft="1" topLeftCell="A7" workbookViewId="0"/>
  </sheetViews>
  <sheetFormatPr defaultColWidth="9" defaultRowHeight="15" x14ac:dyDescent="0.25"/>
  <cols>
    <col min="1" max="1" width="71" customWidth="1"/>
    <col min="2" max="2" width="11.875" style="4" bestFit="1" customWidth="1"/>
  </cols>
  <sheetData>
    <row r="1" spans="1:10" x14ac:dyDescent="0.25">
      <c r="A1" s="3" t="s">
        <v>38</v>
      </c>
      <c r="C1" s="2"/>
      <c r="D1" s="1"/>
      <c r="E1" s="1"/>
      <c r="F1" s="1"/>
      <c r="G1" s="1"/>
      <c r="H1" s="3"/>
      <c r="I1" s="3"/>
      <c r="J1" s="3"/>
    </row>
    <row r="2" spans="1:10" ht="14.25" x14ac:dyDescent="0.2">
      <c r="A2" s="3" t="s">
        <v>39</v>
      </c>
      <c r="B2" s="3"/>
      <c r="H2" s="3"/>
      <c r="I2" s="3"/>
      <c r="J2" s="3"/>
    </row>
    <row r="3" spans="1:10" ht="16.5" x14ac:dyDescent="0.25">
      <c r="A3" s="5" t="s">
        <v>2</v>
      </c>
      <c r="B3" s="6">
        <v>43465</v>
      </c>
      <c r="C3" s="2"/>
      <c r="D3" s="1"/>
      <c r="E3" s="1"/>
      <c r="H3" s="3"/>
      <c r="I3" s="3"/>
      <c r="J3" s="3"/>
    </row>
    <row r="4" spans="1:10" ht="15.75" x14ac:dyDescent="0.25">
      <c r="B4" s="7" t="s">
        <v>3</v>
      </c>
    </row>
    <row r="6" spans="1:10" ht="15.75" x14ac:dyDescent="0.25">
      <c r="A6" s="7" t="s">
        <v>4</v>
      </c>
      <c r="B6" s="8">
        <f>SUM(B7:B8)</f>
        <v>0</v>
      </c>
    </row>
    <row r="7" spans="1:10" ht="15.75" x14ac:dyDescent="0.25">
      <c r="A7" s="9" t="s">
        <v>5</v>
      </c>
      <c r="B7" s="8">
        <f>'[4]נספח 2'!B9</f>
        <v>0</v>
      </c>
    </row>
    <row r="8" spans="1:10" ht="15.75" x14ac:dyDescent="0.25">
      <c r="A8" s="9" t="s">
        <v>6</v>
      </c>
      <c r="B8" s="8">
        <f>'[4]נספח 2'!B13</f>
        <v>0</v>
      </c>
    </row>
    <row r="9" spans="1:10" ht="15.75" x14ac:dyDescent="0.25">
      <c r="A9" s="7"/>
      <c r="B9" s="8"/>
    </row>
    <row r="10" spans="1:10" ht="15.75" x14ac:dyDescent="0.25">
      <c r="A10" s="7" t="s">
        <v>7</v>
      </c>
      <c r="B10" s="8">
        <f>SUM(B11:B12)</f>
        <v>0</v>
      </c>
    </row>
    <row r="11" spans="1:10" ht="15.75" x14ac:dyDescent="0.25">
      <c r="A11" s="9" t="s">
        <v>8</v>
      </c>
      <c r="B11" s="8">
        <f>'[4]נספח 2'!B20</f>
        <v>0</v>
      </c>
    </row>
    <row r="12" spans="1:10" ht="15.75" x14ac:dyDescent="0.25">
      <c r="A12" s="9" t="s">
        <v>9</v>
      </c>
      <c r="B12" s="8">
        <f>'[4]נספח 2'!B24</f>
        <v>0</v>
      </c>
    </row>
    <row r="13" spans="1:10" ht="15.75" x14ac:dyDescent="0.25">
      <c r="A13" s="7"/>
      <c r="B13" s="8"/>
    </row>
    <row r="14" spans="1:10" ht="15.75" x14ac:dyDescent="0.25">
      <c r="A14" s="7" t="s">
        <v>10</v>
      </c>
      <c r="B14" s="8">
        <f>SUM(B15:B17)</f>
        <v>0</v>
      </c>
    </row>
    <row r="15" spans="1:10" ht="31.5" x14ac:dyDescent="0.25">
      <c r="A15" s="9" t="s">
        <v>11</v>
      </c>
      <c r="B15" s="8">
        <f>'[4]נספח 2'!B30</f>
        <v>0</v>
      </c>
    </row>
    <row r="16" spans="1:10" ht="15.75" x14ac:dyDescent="0.25">
      <c r="A16" s="9" t="s">
        <v>12</v>
      </c>
      <c r="B16" s="8">
        <v>0</v>
      </c>
    </row>
    <row r="17" spans="1:2" ht="15.75" x14ac:dyDescent="0.25">
      <c r="A17" s="9" t="s">
        <v>13</v>
      </c>
      <c r="B17" s="8">
        <f>'[4]נספח 2'!B36</f>
        <v>0</v>
      </c>
    </row>
    <row r="18" spans="1:2" ht="15.75" x14ac:dyDescent="0.25">
      <c r="A18" s="7"/>
      <c r="B18" s="8"/>
    </row>
    <row r="19" spans="1:2" ht="15.75" x14ac:dyDescent="0.25">
      <c r="A19" s="7" t="s">
        <v>14</v>
      </c>
      <c r="B19" s="8">
        <f>SUM(B20:B27)</f>
        <v>1.42</v>
      </c>
    </row>
    <row r="20" spans="1:2" ht="15.75" x14ac:dyDescent="0.25">
      <c r="A20" s="9" t="s">
        <v>15</v>
      </c>
      <c r="B20" s="8">
        <f>'[4]נספח 3'!B9</f>
        <v>0</v>
      </c>
    </row>
    <row r="21" spans="1:2" ht="15.75" x14ac:dyDescent="0.25">
      <c r="A21" s="9" t="s">
        <v>16</v>
      </c>
      <c r="B21" s="8">
        <f>'[4]נספח 3'!B14</f>
        <v>0</v>
      </c>
    </row>
    <row r="22" spans="1:2" ht="15.75" x14ac:dyDescent="0.25">
      <c r="A22" s="9" t="s">
        <v>17</v>
      </c>
      <c r="B22" s="8">
        <f>'[4]נספח 3'!B20</f>
        <v>0</v>
      </c>
    </row>
    <row r="23" spans="1:2" ht="15.75" x14ac:dyDescent="0.25">
      <c r="A23" s="9" t="s">
        <v>18</v>
      </c>
      <c r="B23" s="8">
        <f>'[4]נספח 3'!B26</f>
        <v>0</v>
      </c>
    </row>
    <row r="24" spans="1:2" ht="15.75" x14ac:dyDescent="0.25">
      <c r="A24" s="9" t="s">
        <v>19</v>
      </c>
      <c r="B24" s="8">
        <f>'[4]נספח 3'!B46</f>
        <v>1.42</v>
      </c>
    </row>
    <row r="25" spans="1:2" ht="15.75" x14ac:dyDescent="0.25">
      <c r="A25" s="9" t="s">
        <v>20</v>
      </c>
      <c r="B25" s="8">
        <f>'[4]נספח 3'!B52</f>
        <v>0</v>
      </c>
    </row>
    <row r="26" spans="1:2" ht="15.75" x14ac:dyDescent="0.25">
      <c r="A26" s="9" t="s">
        <v>21</v>
      </c>
      <c r="B26" s="8">
        <f>'[4]נספח 3'!B33</f>
        <v>0</v>
      </c>
    </row>
    <row r="27" spans="1:2" ht="15.75" x14ac:dyDescent="0.25">
      <c r="A27" s="9" t="s">
        <v>22</v>
      </c>
      <c r="B27" s="8">
        <f>'[4]נספח 3'!B39</f>
        <v>0</v>
      </c>
    </row>
    <row r="28" spans="1:2" ht="15.75" x14ac:dyDescent="0.25">
      <c r="A28" s="7"/>
      <c r="B28" s="8"/>
    </row>
    <row r="29" spans="1:2" ht="15.75" x14ac:dyDescent="0.25">
      <c r="A29" s="7" t="s">
        <v>23</v>
      </c>
      <c r="B29" s="8">
        <f>SUM(B30:B31)</f>
        <v>0</v>
      </c>
    </row>
    <row r="30" spans="1:2" ht="15.75" x14ac:dyDescent="0.25">
      <c r="A30" s="9" t="s">
        <v>24</v>
      </c>
      <c r="B30" s="8">
        <f>'[4]נספח 2'!B42</f>
        <v>0</v>
      </c>
    </row>
    <row r="31" spans="1:2" ht="15.75" x14ac:dyDescent="0.25">
      <c r="A31" s="9" t="s">
        <v>25</v>
      </c>
      <c r="B31" s="8">
        <f>'[4]נספח 2'!B48</f>
        <v>0</v>
      </c>
    </row>
    <row r="32" spans="1:2" ht="15.75" x14ac:dyDescent="0.25">
      <c r="A32" s="7"/>
      <c r="B32" s="10"/>
    </row>
    <row r="33" spans="1:2" ht="15.75" x14ac:dyDescent="0.25">
      <c r="A33" s="7" t="s">
        <v>26</v>
      </c>
      <c r="B33" s="8">
        <f>B6+B10+B14+B19+B29</f>
        <v>1.42</v>
      </c>
    </row>
    <row r="34" spans="1:2" ht="15.75" x14ac:dyDescent="0.25">
      <c r="A34" s="7"/>
      <c r="B34" s="8"/>
    </row>
    <row r="35" spans="1:2" ht="15.75" x14ac:dyDescent="0.25">
      <c r="A35" s="7" t="s">
        <v>27</v>
      </c>
      <c r="B35" s="8"/>
    </row>
    <row r="36" spans="1:2" ht="31.5" x14ac:dyDescent="0.25">
      <c r="A36" s="9" t="s">
        <v>40</v>
      </c>
      <c r="B36" s="8">
        <f>(B14+B19+B29)/B39*100</f>
        <v>5.5679723954044618E-3</v>
      </c>
    </row>
    <row r="37" spans="1:2" ht="31.5" x14ac:dyDescent="0.25">
      <c r="A37" s="9" t="s">
        <v>29</v>
      </c>
      <c r="B37" s="8">
        <f>B33/B39*100</f>
        <v>5.5679723954044618E-3</v>
      </c>
    </row>
    <row r="38" spans="1:2" ht="15.75" x14ac:dyDescent="0.25">
      <c r="A38" s="7"/>
      <c r="B38" s="8"/>
    </row>
    <row r="39" spans="1:2" ht="15.75" x14ac:dyDescent="0.25">
      <c r="A39" s="7" t="s">
        <v>30</v>
      </c>
      <c r="B39" s="11">
        <v>25503</v>
      </c>
    </row>
  </sheetData>
  <mergeCells count="2">
    <mergeCell ref="C1:G1"/>
    <mergeCell ref="C3:E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rightToLeft="1" topLeftCell="A19" workbookViewId="0"/>
  </sheetViews>
  <sheetFormatPr defaultColWidth="9" defaultRowHeight="15" x14ac:dyDescent="0.25"/>
  <cols>
    <col min="1" max="1" width="83.25" bestFit="1" customWidth="1"/>
    <col min="2" max="2" width="11.875" style="4" bestFit="1" customWidth="1"/>
  </cols>
  <sheetData>
    <row r="1" spans="1:10" x14ac:dyDescent="0.25">
      <c r="A1" s="3" t="s">
        <v>41</v>
      </c>
      <c r="C1" s="2"/>
      <c r="D1" s="1"/>
      <c r="E1" s="1"/>
      <c r="F1" s="1"/>
      <c r="G1" s="1"/>
      <c r="H1" s="3"/>
      <c r="I1" s="3"/>
      <c r="J1" s="3"/>
    </row>
    <row r="2" spans="1:10" ht="14.25" x14ac:dyDescent="0.2">
      <c r="A2" s="3" t="s">
        <v>42</v>
      </c>
      <c r="B2" s="3"/>
      <c r="H2" s="3"/>
      <c r="I2" s="3"/>
      <c r="J2" s="3"/>
    </row>
    <row r="3" spans="1:10" ht="16.5" x14ac:dyDescent="0.25">
      <c r="A3" s="5" t="s">
        <v>2</v>
      </c>
      <c r="B3" s="6">
        <v>43465</v>
      </c>
      <c r="C3" s="2"/>
      <c r="D3" s="1"/>
      <c r="E3" s="1"/>
      <c r="H3" s="3"/>
      <c r="I3" s="3"/>
      <c r="J3" s="3"/>
    </row>
    <row r="4" spans="1:10" ht="15.75" x14ac:dyDescent="0.25">
      <c r="B4" s="7" t="s">
        <v>3</v>
      </c>
    </row>
    <row r="6" spans="1:10" ht="15.75" x14ac:dyDescent="0.25">
      <c r="A6" s="7" t="s">
        <v>4</v>
      </c>
      <c r="B6" s="8"/>
    </row>
    <row r="7" spans="1:10" ht="15.75" x14ac:dyDescent="0.25">
      <c r="A7" s="9" t="s">
        <v>5</v>
      </c>
      <c r="B7" s="8">
        <f>'[1]נספח 2'!B9</f>
        <v>0</v>
      </c>
    </row>
    <row r="8" spans="1:10" ht="15.75" x14ac:dyDescent="0.25">
      <c r="A8" s="9" t="s">
        <v>6</v>
      </c>
      <c r="B8" s="8"/>
    </row>
    <row r="9" spans="1:10" ht="15.75" x14ac:dyDescent="0.25">
      <c r="A9" s="7"/>
      <c r="B9" s="8"/>
    </row>
    <row r="10" spans="1:10" ht="15.75" x14ac:dyDescent="0.25">
      <c r="A10" s="7" t="s">
        <v>7</v>
      </c>
      <c r="B10" s="8">
        <v>4</v>
      </c>
    </row>
    <row r="11" spans="1:10" ht="15.75" x14ac:dyDescent="0.25">
      <c r="A11" s="9" t="s">
        <v>8</v>
      </c>
      <c r="B11" s="8">
        <f>'[1]נספח 2'!B20</f>
        <v>0</v>
      </c>
    </row>
    <row r="12" spans="1:10" ht="15.75" x14ac:dyDescent="0.25">
      <c r="A12" s="9" t="s">
        <v>9</v>
      </c>
      <c r="B12" s="8">
        <v>4</v>
      </c>
    </row>
    <row r="13" spans="1:10" ht="15.75" x14ac:dyDescent="0.25">
      <c r="A13" s="7"/>
      <c r="B13" s="8"/>
    </row>
    <row r="14" spans="1:10" ht="15.75" x14ac:dyDescent="0.25">
      <c r="A14" s="7" t="s">
        <v>10</v>
      </c>
      <c r="B14" s="8">
        <f>SUM(B15:B17)</f>
        <v>0</v>
      </c>
    </row>
    <row r="15" spans="1:10" ht="15.75" x14ac:dyDescent="0.25">
      <c r="A15" s="9" t="s">
        <v>11</v>
      </c>
      <c r="B15" s="8">
        <f>'[1]נספח 2'!B30</f>
        <v>0</v>
      </c>
    </row>
    <row r="16" spans="1:10" ht="15.75" x14ac:dyDescent="0.25">
      <c r="A16" s="9" t="s">
        <v>12</v>
      </c>
      <c r="B16" s="8">
        <v>0</v>
      </c>
    </row>
    <row r="17" spans="1:2" ht="15.75" x14ac:dyDescent="0.25">
      <c r="A17" s="9" t="s">
        <v>13</v>
      </c>
      <c r="B17" s="8">
        <f>'[1]נספח 2'!B36</f>
        <v>0</v>
      </c>
    </row>
    <row r="18" spans="1:2" ht="15.75" x14ac:dyDescent="0.25">
      <c r="A18" s="7"/>
      <c r="B18" s="8"/>
    </row>
    <row r="19" spans="1:2" ht="15.75" x14ac:dyDescent="0.25">
      <c r="A19" s="7" t="s">
        <v>14</v>
      </c>
      <c r="B19" s="8">
        <f>B20+B21+B24+B25+B27</f>
        <v>1040.48</v>
      </c>
    </row>
    <row r="20" spans="1:2" ht="15.75" x14ac:dyDescent="0.25">
      <c r="A20" s="9" t="s">
        <v>15</v>
      </c>
      <c r="B20" s="8">
        <v>85.65</v>
      </c>
    </row>
    <row r="21" spans="1:2" ht="15.75" x14ac:dyDescent="0.25">
      <c r="A21" s="9" t="s">
        <v>16</v>
      </c>
      <c r="B21" s="8">
        <v>387.69</v>
      </c>
    </row>
    <row r="22" spans="1:2" ht="15.75" x14ac:dyDescent="0.25">
      <c r="A22" s="9" t="s">
        <v>17</v>
      </c>
      <c r="B22" s="8">
        <f>'[1]נספח 3'!B20</f>
        <v>0</v>
      </c>
    </row>
    <row r="23" spans="1:2" ht="15.75" x14ac:dyDescent="0.25">
      <c r="A23" s="9" t="s">
        <v>18</v>
      </c>
      <c r="B23" s="8">
        <f>'[1]נספח 3'!B26</f>
        <v>0</v>
      </c>
    </row>
    <row r="24" spans="1:2" ht="15.75" x14ac:dyDescent="0.25">
      <c r="A24" s="9" t="s">
        <v>19</v>
      </c>
      <c r="B24" s="8">
        <v>8.42</v>
      </c>
    </row>
    <row r="25" spans="1:2" ht="15.75" x14ac:dyDescent="0.25">
      <c r="A25" s="9" t="s">
        <v>20</v>
      </c>
      <c r="B25" s="8">
        <f>292.93+2+4.12</f>
        <v>299.05</v>
      </c>
    </row>
    <row r="26" spans="1:2" ht="15.75" x14ac:dyDescent="0.25">
      <c r="A26" s="9" t="s">
        <v>21</v>
      </c>
      <c r="B26" s="8">
        <f>'[1]נספח 3'!B33</f>
        <v>0</v>
      </c>
    </row>
    <row r="27" spans="1:2" ht="15.75" x14ac:dyDescent="0.25">
      <c r="A27" s="9" t="s">
        <v>22</v>
      </c>
      <c r="B27" s="8">
        <v>259.67</v>
      </c>
    </row>
    <row r="28" spans="1:2" ht="15.75" x14ac:dyDescent="0.25">
      <c r="A28" s="7"/>
      <c r="B28" s="8"/>
    </row>
    <row r="29" spans="1:2" ht="15.75" x14ac:dyDescent="0.25">
      <c r="A29" s="7" t="s">
        <v>23</v>
      </c>
      <c r="B29" s="8">
        <f>SUM(B30:B31)</f>
        <v>0</v>
      </c>
    </row>
    <row r="30" spans="1:2" ht="15.75" x14ac:dyDescent="0.25">
      <c r="A30" s="9" t="s">
        <v>24</v>
      </c>
      <c r="B30" s="8">
        <f>'[1]נספח 2'!B42</f>
        <v>0</v>
      </c>
    </row>
    <row r="31" spans="1:2" ht="15.75" x14ac:dyDescent="0.25">
      <c r="A31" s="9" t="s">
        <v>25</v>
      </c>
      <c r="B31" s="8">
        <f>'[1]נספח 2'!B48</f>
        <v>0</v>
      </c>
    </row>
    <row r="32" spans="1:2" ht="15.75" x14ac:dyDescent="0.25">
      <c r="A32" s="7"/>
      <c r="B32" s="10"/>
    </row>
    <row r="33" spans="1:2" ht="15.75" x14ac:dyDescent="0.25">
      <c r="A33" s="7" t="s">
        <v>26</v>
      </c>
      <c r="B33" s="8">
        <f>B6+B10+B14+B19+B29</f>
        <v>1044.48</v>
      </c>
    </row>
    <row r="34" spans="1:2" ht="15.75" x14ac:dyDescent="0.25">
      <c r="A34" s="7"/>
      <c r="B34" s="8"/>
    </row>
    <row r="35" spans="1:2" ht="15.75" x14ac:dyDescent="0.25">
      <c r="A35" s="7" t="s">
        <v>27</v>
      </c>
      <c r="B35" s="8"/>
    </row>
    <row r="36" spans="1:2" ht="31.5" x14ac:dyDescent="0.25">
      <c r="A36" s="9" t="s">
        <v>28</v>
      </c>
      <c r="B36" s="8">
        <f>B33/B39*100</f>
        <v>5.462818648730635E-2</v>
      </c>
    </row>
    <row r="37" spans="1:2" ht="31.5" x14ac:dyDescent="0.25">
      <c r="A37" s="9" t="s">
        <v>29</v>
      </c>
      <c r="B37" s="8">
        <f>B36</f>
        <v>5.462818648730635E-2</v>
      </c>
    </row>
    <row r="38" spans="1:2" ht="15.75" x14ac:dyDescent="0.25">
      <c r="A38" s="7"/>
      <c r="B38" s="8"/>
    </row>
    <row r="39" spans="1:2" ht="15.75" x14ac:dyDescent="0.25">
      <c r="A39" s="7" t="s">
        <v>30</v>
      </c>
      <c r="B39" s="11">
        <v>1911980</v>
      </c>
    </row>
  </sheetData>
  <mergeCells count="2">
    <mergeCell ref="C1:G1"/>
    <mergeCell ref="C3:E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rightToLeft="1" topLeftCell="A28" workbookViewId="0"/>
  </sheetViews>
  <sheetFormatPr defaultColWidth="9" defaultRowHeight="14.25" x14ac:dyDescent="0.2"/>
  <cols>
    <col min="1" max="1" width="56.75" customWidth="1"/>
    <col min="2" max="2" width="11.875" style="14" bestFit="1" customWidth="1"/>
  </cols>
  <sheetData>
    <row r="1" spans="1:10" ht="15" x14ac:dyDescent="0.25">
      <c r="A1" s="3" t="s">
        <v>41</v>
      </c>
      <c r="B1" s="4"/>
      <c r="C1" s="2"/>
      <c r="D1" s="1"/>
      <c r="E1" s="1"/>
      <c r="F1" s="1"/>
      <c r="G1" s="1"/>
      <c r="H1" s="3"/>
      <c r="I1" s="3"/>
      <c r="J1" s="3"/>
    </row>
    <row r="2" spans="1:10" x14ac:dyDescent="0.2">
      <c r="A2" s="3" t="s">
        <v>42</v>
      </c>
      <c r="B2" s="3"/>
      <c r="H2" s="3"/>
      <c r="I2" s="3"/>
      <c r="J2" s="3"/>
    </row>
    <row r="3" spans="1:10" ht="16.5" x14ac:dyDescent="0.25">
      <c r="A3" s="5" t="s">
        <v>43</v>
      </c>
      <c r="B3" s="6">
        <f>'[2]נספח 1'!B3</f>
        <v>43465</v>
      </c>
      <c r="C3" s="3"/>
      <c r="D3" s="3"/>
      <c r="E3" s="3"/>
      <c r="F3" s="3"/>
      <c r="G3" s="3"/>
      <c r="H3" s="3"/>
    </row>
    <row r="4" spans="1:10" ht="15.75" x14ac:dyDescent="0.25">
      <c r="B4" s="13" t="s">
        <v>3</v>
      </c>
    </row>
    <row r="5" spans="1:10" ht="15.75" x14ac:dyDescent="0.25">
      <c r="B5" s="13"/>
    </row>
    <row r="6" spans="1:10" ht="15.75" x14ac:dyDescent="0.25">
      <c r="A6" s="7" t="s">
        <v>44</v>
      </c>
    </row>
    <row r="7" spans="1:10" ht="15.75" x14ac:dyDescent="0.25">
      <c r="A7" s="7" t="s">
        <v>45</v>
      </c>
      <c r="B7" s="8"/>
    </row>
    <row r="8" spans="1:10" ht="15.75" x14ac:dyDescent="0.25">
      <c r="A8" s="15"/>
      <c r="B8" s="16">
        <v>0</v>
      </c>
    </row>
    <row r="9" spans="1:10" ht="15.75" x14ac:dyDescent="0.25">
      <c r="A9" s="7" t="s">
        <v>46</v>
      </c>
      <c r="B9" s="8">
        <f>SUM(B8)</f>
        <v>0</v>
      </c>
    </row>
    <row r="10" spans="1:10" ht="15.75" x14ac:dyDescent="0.25">
      <c r="A10" s="7"/>
      <c r="B10" s="16"/>
    </row>
    <row r="11" spans="1:10" ht="15.75" x14ac:dyDescent="0.25">
      <c r="A11" s="7" t="s">
        <v>47</v>
      </c>
      <c r="B11" s="8"/>
    </row>
    <row r="12" spans="1:10" ht="15.75" x14ac:dyDescent="0.25">
      <c r="A12" s="15"/>
      <c r="B12" s="17"/>
    </row>
    <row r="13" spans="1:10" ht="15.75" x14ac:dyDescent="0.25">
      <c r="A13" s="7" t="s">
        <v>48</v>
      </c>
      <c r="B13" s="8">
        <f>SUM(B12:B12)</f>
        <v>0</v>
      </c>
    </row>
    <row r="14" spans="1:10" ht="15.75" x14ac:dyDescent="0.25">
      <c r="A14" s="7"/>
      <c r="B14" s="8"/>
    </row>
    <row r="15" spans="1:10" ht="15.75" x14ac:dyDescent="0.25">
      <c r="A15" s="7" t="s">
        <v>49</v>
      </c>
      <c r="B15" s="8"/>
    </row>
    <row r="16" spans="1:10" ht="15.75" x14ac:dyDescent="0.25">
      <c r="A16" s="7" t="s">
        <v>45</v>
      </c>
      <c r="B16" s="8"/>
    </row>
    <row r="17" spans="1:2" ht="15.75" x14ac:dyDescent="0.25">
      <c r="A17" s="15" t="s">
        <v>50</v>
      </c>
      <c r="B17" s="16">
        <v>0</v>
      </c>
    </row>
    <row r="18" spans="1:2" ht="15.75" x14ac:dyDescent="0.25">
      <c r="A18" s="15" t="s">
        <v>51</v>
      </c>
      <c r="B18" s="16">
        <v>0</v>
      </c>
    </row>
    <row r="19" spans="1:2" ht="15.75" x14ac:dyDescent="0.25">
      <c r="A19" s="15" t="s">
        <v>52</v>
      </c>
      <c r="B19" s="18">
        <v>0</v>
      </c>
    </row>
    <row r="20" spans="1:2" ht="15.75" x14ac:dyDescent="0.25">
      <c r="A20" s="7" t="s">
        <v>53</v>
      </c>
      <c r="B20" s="8">
        <f>SUM(B17:B19)</f>
        <v>0</v>
      </c>
    </row>
    <row r="21" spans="1:2" ht="15.75" x14ac:dyDescent="0.25">
      <c r="B21" s="8"/>
    </row>
    <row r="22" spans="1:2" ht="15.75" x14ac:dyDescent="0.25">
      <c r="A22" s="7" t="s">
        <v>47</v>
      </c>
      <c r="B22" s="8"/>
    </row>
    <row r="23" spans="1:2" ht="15.75" x14ac:dyDescent="0.25">
      <c r="A23" s="15"/>
      <c r="B23" s="18">
        <v>4</v>
      </c>
    </row>
    <row r="24" spans="1:2" ht="15.75" x14ac:dyDescent="0.25">
      <c r="A24" s="7" t="s">
        <v>54</v>
      </c>
      <c r="B24" s="8">
        <v>4</v>
      </c>
    </row>
    <row r="25" spans="1:2" ht="15.75" x14ac:dyDescent="0.25">
      <c r="A25" s="7"/>
      <c r="B25" s="8"/>
    </row>
    <row r="26" spans="1:2" ht="15.75" x14ac:dyDescent="0.25">
      <c r="A26" s="7" t="s">
        <v>55</v>
      </c>
      <c r="B26" s="8"/>
    </row>
    <row r="27" spans="1:2" ht="15.75" x14ac:dyDescent="0.25">
      <c r="A27" s="15" t="s">
        <v>56</v>
      </c>
      <c r="B27" s="16">
        <v>0</v>
      </c>
    </row>
    <row r="28" spans="1:2" ht="15.75" x14ac:dyDescent="0.25">
      <c r="A28" s="15" t="s">
        <v>57</v>
      </c>
      <c r="B28" s="16">
        <v>0</v>
      </c>
    </row>
    <row r="29" spans="1:2" ht="15.75" x14ac:dyDescent="0.25">
      <c r="A29" s="15" t="s">
        <v>52</v>
      </c>
      <c r="B29" s="16">
        <v>0</v>
      </c>
    </row>
    <row r="30" spans="1:2" ht="15.75" x14ac:dyDescent="0.25">
      <c r="A30" s="7" t="s">
        <v>58</v>
      </c>
      <c r="B30" s="8">
        <f>SUM(B27:B29)</f>
        <v>0</v>
      </c>
    </row>
    <row r="31" spans="1:2" ht="15.75" x14ac:dyDescent="0.25">
      <c r="A31" s="7"/>
      <c r="B31" s="8"/>
    </row>
    <row r="32" spans="1:2" ht="15.75" x14ac:dyDescent="0.25">
      <c r="A32" s="7" t="s">
        <v>59</v>
      </c>
      <c r="B32" s="8"/>
    </row>
    <row r="33" spans="1:2" ht="15.75" x14ac:dyDescent="0.25">
      <c r="A33" s="15" t="s">
        <v>56</v>
      </c>
      <c r="B33" s="16">
        <v>0</v>
      </c>
    </row>
    <row r="34" spans="1:2" ht="15.75" x14ac:dyDescent="0.25">
      <c r="A34" s="15" t="s">
        <v>57</v>
      </c>
      <c r="B34" s="16">
        <v>0</v>
      </c>
    </row>
    <row r="35" spans="1:2" ht="15.75" x14ac:dyDescent="0.25">
      <c r="A35" s="15" t="s">
        <v>52</v>
      </c>
      <c r="B35" s="16">
        <v>0</v>
      </c>
    </row>
    <row r="36" spans="1:2" ht="15.75" x14ac:dyDescent="0.25">
      <c r="A36" s="7" t="s">
        <v>60</v>
      </c>
      <c r="B36" s="8">
        <f>SUM(B33:B35)</f>
        <v>0</v>
      </c>
    </row>
    <row r="37" spans="1:2" ht="15.75" x14ac:dyDescent="0.25">
      <c r="A37" s="7"/>
      <c r="B37" s="8"/>
    </row>
    <row r="38" spans="1:2" ht="15.75" x14ac:dyDescent="0.25">
      <c r="A38" s="7" t="s">
        <v>61</v>
      </c>
      <c r="B38" s="8"/>
    </row>
    <row r="39" spans="1:2" ht="15.75" x14ac:dyDescent="0.25">
      <c r="A39" s="15" t="s">
        <v>56</v>
      </c>
      <c r="B39" s="16">
        <v>0</v>
      </c>
    </row>
    <row r="40" spans="1:2" ht="15.75" x14ac:dyDescent="0.25">
      <c r="A40" s="15" t="s">
        <v>57</v>
      </c>
      <c r="B40" s="16">
        <v>0</v>
      </c>
    </row>
    <row r="41" spans="1:2" ht="15.75" x14ac:dyDescent="0.25">
      <c r="A41" s="15" t="s">
        <v>52</v>
      </c>
      <c r="B41" s="16">
        <v>0</v>
      </c>
    </row>
    <row r="42" spans="1:2" ht="15.75" x14ac:dyDescent="0.25">
      <c r="A42" s="7" t="s">
        <v>62</v>
      </c>
      <c r="B42" s="8">
        <f>SUM(B39:B41)</f>
        <v>0</v>
      </c>
    </row>
    <row r="43" spans="1:2" ht="15.75" x14ac:dyDescent="0.25">
      <c r="A43" s="7"/>
      <c r="B43" s="8"/>
    </row>
    <row r="44" spans="1:2" ht="15.75" x14ac:dyDescent="0.25">
      <c r="A44" s="7" t="s">
        <v>63</v>
      </c>
      <c r="B44" s="8"/>
    </row>
    <row r="45" spans="1:2" ht="15.75" x14ac:dyDescent="0.25">
      <c r="A45" s="15" t="s">
        <v>56</v>
      </c>
      <c r="B45" s="16">
        <v>0</v>
      </c>
    </row>
    <row r="46" spans="1:2" ht="15.75" x14ac:dyDescent="0.25">
      <c r="A46" s="15" t="s">
        <v>57</v>
      </c>
      <c r="B46" s="16">
        <v>0</v>
      </c>
    </row>
    <row r="47" spans="1:2" ht="15.75" x14ac:dyDescent="0.25">
      <c r="A47" s="15" t="s">
        <v>52</v>
      </c>
      <c r="B47" s="16">
        <v>0</v>
      </c>
    </row>
    <row r="48" spans="1:2" ht="15.75" x14ac:dyDescent="0.25">
      <c r="A48" s="7" t="s">
        <v>64</v>
      </c>
      <c r="B48" s="8">
        <f>SUM(B45:B47)</f>
        <v>0</v>
      </c>
    </row>
    <row r="49" spans="1:2" ht="15.75" x14ac:dyDescent="0.25">
      <c r="A49" s="7"/>
      <c r="B49" s="8"/>
    </row>
    <row r="50" spans="1:2" ht="15.75" x14ac:dyDescent="0.25">
      <c r="A50" s="7" t="s">
        <v>65</v>
      </c>
      <c r="B50" s="8">
        <f>B9+B13+B20+B24+B30+B36+B42+B48</f>
        <v>4</v>
      </c>
    </row>
    <row r="51" spans="1:2" ht="15.75" x14ac:dyDescent="0.25">
      <c r="A51" s="7"/>
      <c r="B51" s="8"/>
    </row>
    <row r="52" spans="1:2" ht="15.75" x14ac:dyDescent="0.25">
      <c r="A52" s="7" t="s">
        <v>67</v>
      </c>
      <c r="B52" s="11">
        <v>2138090</v>
      </c>
    </row>
    <row r="53" spans="1:2" ht="15.75" x14ac:dyDescent="0.25">
      <c r="A53" s="7"/>
      <c r="B53" s="8"/>
    </row>
    <row r="54" spans="1:2" ht="15.75" x14ac:dyDescent="0.25">
      <c r="A54" s="7"/>
      <c r="B54" s="10" t="s">
        <v>66</v>
      </c>
    </row>
  </sheetData>
  <mergeCells count="1">
    <mergeCell ref="C1:G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rightToLeft="1" topLeftCell="A39" workbookViewId="0"/>
  </sheetViews>
  <sheetFormatPr defaultColWidth="9" defaultRowHeight="14.25" x14ac:dyDescent="0.2"/>
  <cols>
    <col min="1" max="1" width="54.125" customWidth="1"/>
    <col min="2" max="2" width="12.75" style="14" customWidth="1"/>
  </cols>
  <sheetData>
    <row r="1" spans="1:10" ht="15" x14ac:dyDescent="0.25">
      <c r="A1" s="3" t="s">
        <v>41</v>
      </c>
      <c r="B1" s="4"/>
      <c r="C1" s="2"/>
      <c r="D1" s="1"/>
      <c r="E1" s="1"/>
      <c r="F1" s="1"/>
      <c r="G1" s="1"/>
      <c r="H1" s="3"/>
      <c r="I1" s="3"/>
      <c r="J1" s="3"/>
    </row>
    <row r="2" spans="1:10" x14ac:dyDescent="0.2">
      <c r="A2" s="3" t="s">
        <v>42</v>
      </c>
      <c r="B2" s="3"/>
      <c r="H2" s="3"/>
      <c r="I2" s="3"/>
      <c r="J2" s="3"/>
    </row>
    <row r="3" spans="1:10" ht="16.5" x14ac:dyDescent="0.25">
      <c r="A3" s="5" t="s">
        <v>68</v>
      </c>
      <c r="B3" s="6">
        <f>'[2]נספח 1'!B3</f>
        <v>43465</v>
      </c>
      <c r="C3" s="3"/>
      <c r="D3" s="3"/>
      <c r="E3" s="3"/>
      <c r="F3" s="3"/>
      <c r="G3" s="3"/>
      <c r="H3" s="3"/>
    </row>
    <row r="4" spans="1:10" ht="15.75" x14ac:dyDescent="0.25">
      <c r="B4" s="13" t="s">
        <v>3</v>
      </c>
    </row>
    <row r="6" spans="1:10" ht="15.75" x14ac:dyDescent="0.25">
      <c r="A6" s="7" t="s">
        <v>69</v>
      </c>
    </row>
    <row r="7" spans="1:10" ht="15.75" x14ac:dyDescent="0.25">
      <c r="A7" s="15" t="s">
        <v>70</v>
      </c>
      <c r="B7" s="18">
        <v>85.65</v>
      </c>
    </row>
    <row r="8" spans="1:10" ht="15.75" x14ac:dyDescent="0.25">
      <c r="A8" s="15" t="s">
        <v>57</v>
      </c>
      <c r="B8" s="18">
        <v>0</v>
      </c>
    </row>
    <row r="9" spans="1:10" ht="15.75" x14ac:dyDescent="0.25">
      <c r="A9" s="7" t="s">
        <v>71</v>
      </c>
      <c r="B9" s="19">
        <f>SUM(B7:B8)</f>
        <v>85.65</v>
      </c>
    </row>
    <row r="10" spans="1:10" ht="15.75" x14ac:dyDescent="0.25">
      <c r="A10" s="15"/>
      <c r="B10" s="16"/>
    </row>
    <row r="11" spans="1:10" ht="15.75" x14ac:dyDescent="0.25">
      <c r="A11" s="7" t="s">
        <v>72</v>
      </c>
      <c r="B11" s="16"/>
    </row>
    <row r="12" spans="1:10" ht="15.75" x14ac:dyDescent="0.25">
      <c r="A12" s="7" t="s">
        <v>73</v>
      </c>
      <c r="B12" s="16">
        <v>138.91999999999999</v>
      </c>
    </row>
    <row r="13" spans="1:10" ht="15.75" x14ac:dyDescent="0.25">
      <c r="A13" s="7" t="s">
        <v>74</v>
      </c>
      <c r="B13" s="16">
        <v>85.57</v>
      </c>
    </row>
    <row r="14" spans="1:10" ht="15.75" x14ac:dyDescent="0.25">
      <c r="A14" s="7" t="s">
        <v>75</v>
      </c>
      <c r="B14" s="16">
        <v>163.19999999999999</v>
      </c>
    </row>
    <row r="15" spans="1:10" ht="15.75" x14ac:dyDescent="0.25">
      <c r="A15" s="15"/>
      <c r="B15" s="16">
        <v>0</v>
      </c>
    </row>
    <row r="16" spans="1:10" ht="15.75" x14ac:dyDescent="0.25">
      <c r="A16" s="7" t="s">
        <v>76</v>
      </c>
      <c r="B16" s="8">
        <f>B12+B13+B14</f>
        <v>387.68999999999994</v>
      </c>
    </row>
    <row r="17" spans="1:2" ht="15.75" x14ac:dyDescent="0.25">
      <c r="A17" s="7"/>
      <c r="B17" s="8"/>
    </row>
    <row r="18" spans="1:2" ht="15.75" x14ac:dyDescent="0.25">
      <c r="A18" s="7" t="s">
        <v>77</v>
      </c>
      <c r="B18" s="16"/>
    </row>
    <row r="19" spans="1:2" ht="15.75" x14ac:dyDescent="0.25">
      <c r="A19" s="15" t="s">
        <v>56</v>
      </c>
      <c r="B19" s="16">
        <v>0</v>
      </c>
    </row>
    <row r="20" spans="1:2" ht="15.75" x14ac:dyDescent="0.25">
      <c r="A20" s="15" t="s">
        <v>57</v>
      </c>
      <c r="B20" s="16">
        <v>0</v>
      </c>
    </row>
    <row r="21" spans="1:2" ht="15.75" x14ac:dyDescent="0.25">
      <c r="A21" s="15" t="s">
        <v>52</v>
      </c>
      <c r="B21" s="16">
        <v>0</v>
      </c>
    </row>
    <row r="22" spans="1:2" ht="15.75" x14ac:dyDescent="0.25">
      <c r="A22" s="7" t="s">
        <v>78</v>
      </c>
      <c r="B22" s="8">
        <f>SUM(B19:B21)</f>
        <v>0</v>
      </c>
    </row>
    <row r="23" spans="1:2" ht="15.75" x14ac:dyDescent="0.25">
      <c r="A23" s="7"/>
      <c r="B23" s="8"/>
    </row>
    <row r="24" spans="1:2" ht="15.75" x14ac:dyDescent="0.25">
      <c r="A24" s="7" t="s">
        <v>79</v>
      </c>
      <c r="B24" s="16"/>
    </row>
    <row r="25" spans="1:2" ht="15.75" x14ac:dyDescent="0.25">
      <c r="A25" s="15" t="s">
        <v>56</v>
      </c>
      <c r="B25" s="16">
        <v>0</v>
      </c>
    </row>
    <row r="26" spans="1:2" ht="15.75" x14ac:dyDescent="0.25">
      <c r="A26" s="15" t="s">
        <v>57</v>
      </c>
      <c r="B26" s="16">
        <v>0</v>
      </c>
    </row>
    <row r="27" spans="1:2" ht="15.75" x14ac:dyDescent="0.25">
      <c r="A27" s="15" t="s">
        <v>52</v>
      </c>
      <c r="B27" s="16">
        <v>0</v>
      </c>
    </row>
    <row r="28" spans="1:2" ht="15.75" x14ac:dyDescent="0.25">
      <c r="B28" s="8">
        <f>SUM(B25:B27)</f>
        <v>0</v>
      </c>
    </row>
    <row r="29" spans="1:2" ht="15.75" x14ac:dyDescent="0.25">
      <c r="A29" s="7"/>
      <c r="B29" s="8"/>
    </row>
    <row r="30" spans="1:2" ht="15.75" x14ac:dyDescent="0.25">
      <c r="A30" s="7" t="s">
        <v>80</v>
      </c>
      <c r="B30" s="16"/>
    </row>
    <row r="31" spans="1:2" ht="15.75" x14ac:dyDescent="0.25">
      <c r="A31" s="7" t="s">
        <v>81</v>
      </c>
      <c r="B31" s="16"/>
    </row>
    <row r="32" spans="1:2" ht="15.75" x14ac:dyDescent="0.25">
      <c r="A32" s="15" t="s">
        <v>82</v>
      </c>
      <c r="B32" s="16">
        <v>0</v>
      </c>
    </row>
    <row r="33" spans="1:2" ht="15.75" x14ac:dyDescent="0.25">
      <c r="A33" s="15" t="s">
        <v>83</v>
      </c>
      <c r="B33" s="16">
        <v>0</v>
      </c>
    </row>
    <row r="34" spans="1:2" ht="15.75" x14ac:dyDescent="0.25">
      <c r="A34" s="15" t="s">
        <v>52</v>
      </c>
      <c r="B34" s="16">
        <v>0</v>
      </c>
    </row>
    <row r="35" spans="1:2" ht="15.75" x14ac:dyDescent="0.25">
      <c r="A35" s="7" t="s">
        <v>84</v>
      </c>
      <c r="B35" s="8">
        <f>SUM(B32:B34)</f>
        <v>0</v>
      </c>
    </row>
    <row r="36" spans="1:2" ht="15.75" x14ac:dyDescent="0.25">
      <c r="A36" s="15"/>
      <c r="B36" s="16"/>
    </row>
    <row r="37" spans="1:2" ht="15.75" x14ac:dyDescent="0.25">
      <c r="A37" s="7" t="s">
        <v>85</v>
      </c>
      <c r="B37" s="8"/>
    </row>
    <row r="38" spans="1:2" ht="15.75" x14ac:dyDescent="0.25">
      <c r="A38" s="15" t="s">
        <v>82</v>
      </c>
      <c r="B38" s="16">
        <v>0</v>
      </c>
    </row>
    <row r="39" spans="1:2" ht="15.75" x14ac:dyDescent="0.25">
      <c r="A39" s="15" t="s">
        <v>83</v>
      </c>
      <c r="B39" s="16">
        <v>0</v>
      </c>
    </row>
    <row r="40" spans="1:2" ht="15.75" x14ac:dyDescent="0.25">
      <c r="A40" s="15" t="s">
        <v>52</v>
      </c>
      <c r="B40" s="18">
        <v>259.67</v>
      </c>
    </row>
    <row r="41" spans="1:2" ht="15.75" x14ac:dyDescent="0.25">
      <c r="A41" s="7" t="s">
        <v>86</v>
      </c>
      <c r="B41" s="8">
        <f>SUM(B38:B40)</f>
        <v>259.67</v>
      </c>
    </row>
    <row r="42" spans="1:2" ht="15.75" x14ac:dyDescent="0.25">
      <c r="A42" s="7"/>
      <c r="B42" s="8"/>
    </row>
    <row r="43" spans="1:2" ht="15.75" x14ac:dyDescent="0.25">
      <c r="A43" s="7" t="s">
        <v>87</v>
      </c>
      <c r="B43" s="16"/>
    </row>
    <row r="44" spans="1:2" ht="15.75" x14ac:dyDescent="0.25">
      <c r="A44" s="7" t="s">
        <v>88</v>
      </c>
      <c r="B44" s="16"/>
    </row>
    <row r="45" spans="1:2" ht="15.75" x14ac:dyDescent="0.25">
      <c r="A45" s="15" t="s">
        <v>89</v>
      </c>
      <c r="B45" s="16"/>
    </row>
    <row r="46" spans="1:2" ht="15.75" x14ac:dyDescent="0.25">
      <c r="A46" s="15" t="s">
        <v>90</v>
      </c>
      <c r="B46" s="16"/>
    </row>
    <row r="47" spans="1:2" ht="15.75" x14ac:dyDescent="0.25">
      <c r="A47" s="15" t="s">
        <v>52</v>
      </c>
      <c r="B47" s="18">
        <f>1.42+7</f>
        <v>8.42</v>
      </c>
    </row>
    <row r="48" spans="1:2" ht="15.75" x14ac:dyDescent="0.25">
      <c r="A48" s="7" t="s">
        <v>91</v>
      </c>
      <c r="B48" s="8">
        <f>SUM(B45:B47)</f>
        <v>8.42</v>
      </c>
    </row>
    <row r="49" spans="1:2" ht="15.75" x14ac:dyDescent="0.25">
      <c r="A49" s="7"/>
      <c r="B49" s="8"/>
    </row>
    <row r="50" spans="1:2" ht="15.75" x14ac:dyDescent="0.25">
      <c r="A50" s="7" t="s">
        <v>92</v>
      </c>
      <c r="B50" s="16"/>
    </row>
    <row r="51" spans="1:2" ht="15.75" x14ac:dyDescent="0.25">
      <c r="A51" s="15" t="s">
        <v>89</v>
      </c>
      <c r="B51" s="16">
        <v>0</v>
      </c>
    </row>
    <row r="52" spans="1:2" ht="15.75" x14ac:dyDescent="0.25">
      <c r="A52" s="15" t="s">
        <v>90</v>
      </c>
      <c r="B52" s="16">
        <v>0</v>
      </c>
    </row>
    <row r="53" spans="1:2" ht="15.75" x14ac:dyDescent="0.25">
      <c r="A53" s="15" t="s">
        <v>52</v>
      </c>
      <c r="B53" s="18">
        <f>292.93+4.12+2</f>
        <v>299.05</v>
      </c>
    </row>
    <row r="54" spans="1:2" ht="15.75" x14ac:dyDescent="0.25">
      <c r="A54" s="7" t="s">
        <v>93</v>
      </c>
      <c r="B54" s="8">
        <f>SUM(B51:B53)</f>
        <v>299.05</v>
      </c>
    </row>
    <row r="55" spans="1:2" ht="15.75" x14ac:dyDescent="0.25">
      <c r="A55" s="7"/>
      <c r="B55" s="8"/>
    </row>
    <row r="56" spans="1:2" ht="15.75" x14ac:dyDescent="0.25">
      <c r="A56" s="7" t="s">
        <v>94</v>
      </c>
      <c r="B56" s="8">
        <f>B9+B16+B22+B28+B35+B41+B48+B54</f>
        <v>1040.48</v>
      </c>
    </row>
    <row r="57" spans="1:2" ht="15.75" x14ac:dyDescent="0.25">
      <c r="A57" s="7"/>
      <c r="B57" s="8"/>
    </row>
    <row r="58" spans="1:2" ht="15.75" x14ac:dyDescent="0.25">
      <c r="A58" s="7" t="s">
        <v>67</v>
      </c>
      <c r="B58" s="11">
        <v>2138090</v>
      </c>
    </row>
  </sheetData>
  <mergeCells count="1">
    <mergeCell ref="C1:G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lanation xmlns="329C48CD-A476-4B4D-8D49-5893A4F59ED3" xsi:nil="true"/>
    <Harel_WhatWasUpdated xmlns="329c48cd-a476-4b4d-8d49-5893a4f59ed3" xsi:nil="true"/>
    <HarelAutoKeyAssignment xmlns="21e3d994-461f-4904-b5d3-a3b49fb448a4">false</HarelAutoKeyAssignment>
    <Harel_FormDocumentChoice xmlns="329C48CD-A476-4B4D-8D49-5893A4F59ED3">פתח מסמך</Harel_FormDocumentChoice>
    <Harel_RemoveFromUpdatesDate xmlns="329c48cd-a476-4b4d-8d49-5893a4f59ed3">2019-04-10T21:00:00+00:00</Harel_RemoveFromUpdatesDate>
    <HarelDocComment xmlns="21e3d994-461f-4904-b5d3-a3b49fb448a4" xsi:nil="true"/>
    <TaxCatchAll xmlns="21e3d994-461f-4904-b5d3-a3b49fb448a4">
      <Value>398</Value>
      <Value>19</Value>
      <Value>62</Value>
    </TaxCatchAll>
    <HarelExcludeFromFilters xmlns="21e3d994-461f-4904-b5d3-a3b49fb448a4">false</HarelExcludeFromFilters>
    <HarelInfoType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רגולטורי</TermName>
          <TermId xmlns="http://schemas.microsoft.com/office/infopath/2007/PartnerControls">b45b3a63-8da7-443c-a671-76f25522376b</TermId>
        </TermInfo>
      </Terms>
    </HarelInfoTypeTaxHTField>
    <HarelAbandonSignal xmlns="21e3d994-461f-4904-b5d3-a3b49fb448a4">false</HarelAbandonSignal>
    <HarelAreaAndProductsTaxHTField xmlns="329c48cd-a476-4b4d-8d49-5893a4f59e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קופות גמל</TermName>
          <TermId xmlns="http://schemas.microsoft.com/office/infopath/2007/PartnerControls">e8da8150-5911-464f-b62e-2e95011df3db</TermId>
        </TermInfo>
      </Terms>
    </HarelAreaAndProductsTaxHTField>
    <HarelRequiredDownloadFieldLookup xmlns="21e3d994-461f-4904-b5d3-a3b49fb448a4"/>
    <Harel_PushUpdates xmlns="329c48cd-a476-4b4d-8d49-5893a4f59ed3">false</Harel_PushUpdates>
    <HarelDocOrder xmlns="21e3d994-461f-4904-b5d3-a3b49fb448a4">2</HarelDocOrder>
    <HarelAbandonSignalType xmlns="21e3d994-461f-4904-b5d3-a3b49fb448a4">ללא</HarelAbandonSignalType>
    <Harel_ExpirationDate xmlns="329c48cd-a476-4b4d-8d49-5893a4f59ed3" xsi:nil="true"/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על מוצרים</TermName>
          <TermId xmlns="http://schemas.microsoft.com/office/infopath/2007/PartnerControls">ba6a4f50-3936-40f8-a5dc-de34f9f4350c</TermId>
        </TermInfo>
      </Terms>
    </nd4fb19c9beb4c13bd210a9bb73b2def>
    <HarelDimutID xmlns="21e3d994-461f-4904-b5d3-a3b49fb448a4" xsi:nil="true"/>
    <HarelPublishDate xmlns="21e3d994-461f-4904-b5d3-a3b49fb448a4" xsi:nil="true"/>
    <Harel_Summary xmlns="329C48CD-A476-4B4D-8D49-5893A4F59ED3" xsi:nil="true"/>
    <Harel_SEO_File_KeyWords xmlns="329c48cd-a476-4b4d-8d49-5893a4f59ed3" xsi:nil="true"/>
    <_dlc_DocId xmlns="21e3d994-461f-4904-b5d3-a3b49fb448a4">CUSTOMERS-1495-105</_dlc_DocId>
    <_dlc_DocIdUrl xmlns="21e3d994-461f-4904-b5d3-a3b49fb448a4">
      <Url>https://www-b-edit.harel-ext.com/long-term-savings/funding/plans/harel-gemel/_layouts/15/DocIdRedir.aspx?ID=CUSTOMERS-1495-105</Url>
      <Description>CUSTOMERS-1495-105</Description>
    </_dlc_DocIdUrl>
    <_dlc_DocIdPersistId xmlns="21e3d994-461f-4904-b5d3-a3b49fb448a4">false</_dlc_DocIdPersist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64" ma:contentTypeDescription="מאפיינים המנוהלים עבור קבצים באתר" ma:contentTypeScope="" ma:versionID="29e4465f462e1f63417c4357c270ed92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9C48CD-A476-4B4D-8D49-5893A4F59ED3" xmlns:ns4="329c48cd-a476-4b4d-8d49-5893a4f59ed3" targetNamespace="http://schemas.microsoft.com/office/2006/metadata/properties" ma:root="true" ma:fieldsID="e7854f47798ea5e08458fe8f0bd21e56" ns1:_="" ns2:_="" ns3:_="" ns4:_="">
    <xsd:import namespace="http://schemas.microsoft.com/sharepoint/v3"/>
    <xsd:import namespace="21e3d994-461f-4904-b5d3-a3b49fb448a4"/>
    <xsd:import namespace="329C48CD-A476-4B4D-8D49-5893A4F59ED3"/>
    <xsd:import namespace="329c48cd-a476-4b4d-8d49-5893a4f59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 ma:readOnly="false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c48cd-a476-4b4d-8d49-5893a4f59ed3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F2A90F-5C42-4F86-927D-056EB12AE0B0}"/>
</file>

<file path=customXml/itemProps2.xml><?xml version="1.0" encoding="utf-8"?>
<ds:datastoreItem xmlns:ds="http://schemas.openxmlformats.org/officeDocument/2006/customXml" ds:itemID="{44CDB409-C32C-42BE-9CC5-3893A3562C7D}"/>
</file>

<file path=customXml/itemProps3.xml><?xml version="1.0" encoding="utf-8"?>
<ds:datastoreItem xmlns:ds="http://schemas.openxmlformats.org/officeDocument/2006/customXml" ds:itemID="{5AFAECFD-A46B-49C4-AD1D-FEF46CF02632}"/>
</file>

<file path=customXml/itemProps4.xml><?xml version="1.0" encoding="utf-8"?>
<ds:datastoreItem xmlns:ds="http://schemas.openxmlformats.org/officeDocument/2006/customXml" ds:itemID="{D0BDD455-2B85-416E-819C-8953B86B282E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1-9927</vt:lpstr>
      <vt:lpstr>נספח 1-9928</vt:lpstr>
      <vt:lpstr>נספח 1-9929</vt:lpstr>
      <vt:lpstr>נספח 1-2234</vt:lpstr>
      <vt:lpstr>נספח 1 מצרפי</vt:lpstr>
      <vt:lpstr>נספח 2 מצרפי</vt:lpstr>
      <vt:lpstr>נספח 3 מצרפי</vt:lpstr>
    </vt:vector>
  </TitlesOfParts>
  <Manager/>
  <Company>Isarel Discount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הוצאות ישירות בעד ניהול השקעות - נכון לתאריך 31.12.18</dc:title>
  <dc:subject/>
  <dc:creator>admin</dc:creator>
  <cp:keywords/>
  <dc:description/>
  <cp:lastModifiedBy>מאיר דבוש</cp:lastModifiedBy>
  <cp:lastPrinted>2019-02-04T09:18:35Z</cp:lastPrinted>
  <dcterms:created xsi:type="dcterms:W3CDTF">2019-02-04T08:49:46Z</dcterms:created>
  <dcterms:modified xsi:type="dcterms:W3CDTF">2019-03-24T09:55:06Z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0306caed-42c1-4dd3-bfc0-a8cc5193b683</vt:lpwstr>
  </property>
  <property fmtid="{D5CDD505-2E9C-101B-9397-08002B2CF9AE}" pid="4" name="HarelInfoType">
    <vt:lpwstr>398;#מידע רגולטורי|b45b3a63-8da7-443c-a671-76f25522376b</vt:lpwstr>
  </property>
  <property fmtid="{D5CDD505-2E9C-101B-9397-08002B2CF9AE}" pid="5" name="HarelServicesAndActivities">
    <vt:lpwstr>62;#מידע על מוצרים|ba6a4f50-3936-40f8-a5dc-de34f9f4350c</vt:lpwstr>
  </property>
  <property fmtid="{D5CDD505-2E9C-101B-9397-08002B2CF9AE}" pid="6" name="HarelAreaAndProducts">
    <vt:lpwstr>19;#קופות גמל|e8da8150-5911-464f-b62e-2e95011df3db</vt:lpwstr>
  </property>
  <property fmtid="{D5CDD505-2E9C-101B-9397-08002B2CF9AE}" pid="7" name="Order">
    <vt:r8>10500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