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RGFS01\Vol1\APPS\NETIVOT\ORG\FinanceRam\Gemel\ביקורת קופג\2023\12.2023\דוח שנתי לעמית\פנסיה\נתונים לאתר\"/>
    </mc:Choice>
  </mc:AlternateContent>
  <xr:revisionPtr revIDLastSave="0" documentId="13_ncr:1_{AEFC7AF8-336D-49AE-9840-8B22AAC8064D}" xr6:coauthVersionLast="36" xr6:coauthVersionMax="36" xr10:uidLastSave="{00000000-0000-0000-0000-000000000000}"/>
  <bookViews>
    <workbookView xWindow="240" yWindow="435" windowWidth="13740" windowHeight="7455" tabRatio="746" xr2:uid="{00000000-000D-0000-FFFF-FFFF00000000}"/>
  </bookViews>
  <sheets>
    <sheet name="אודות הקרן " sheetId="1" r:id="rId1"/>
    <sheet name="הרכב נכסים קרן העל" sheetId="6" r:id="rId2"/>
    <sheet name="קופג צהל" sheetId="7" state="hidden" r:id="rId3"/>
  </sheets>
  <externalReferences>
    <externalReference r:id="rId4"/>
    <externalReference r:id="rId5"/>
    <externalReference r:id="rId6"/>
  </externalReferences>
  <definedNames>
    <definedName name="OK">[1]PRM!$C$4</definedName>
    <definedName name="_xlnm.Print_Area" localSheetId="0">'אודות הקרן '!$A$1:$G$1</definedName>
  </definedNames>
  <calcPr calcId="191029"/>
</workbook>
</file>

<file path=xl/calcChain.xml><?xml version="1.0" encoding="utf-8"?>
<calcChain xmlns="http://schemas.openxmlformats.org/spreadsheetml/2006/main">
  <c r="C25" i="6" l="1"/>
  <c r="C27" i="7" l="1"/>
  <c r="C26" i="7"/>
  <c r="C24" i="7"/>
  <c r="C23" i="7"/>
  <c r="C22" i="7"/>
  <c r="C21" i="7"/>
  <c r="C20" i="7"/>
  <c r="C32" i="7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3" i="6" l="1"/>
  <c r="C8" i="6"/>
  <c r="C7" i="6"/>
  <c r="C4" i="6"/>
  <c r="C6" i="6"/>
  <c r="C5" i="6"/>
  <c r="C9" i="6"/>
  <c r="C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לנה אוסיפוב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<sst xmlns="http://schemas.openxmlformats.org/spreadsheetml/2006/main" count="52" uniqueCount="35">
  <si>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</si>
  <si>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</si>
  <si>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</si>
  <si>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</si>
  <si>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</si>
  <si>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</si>
  <si>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</si>
  <si>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</si>
  <si>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</si>
  <si>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מזומנים ושווי מזומנים</t>
  </si>
  <si>
    <t>ניירות ערך שאינם סחירים</t>
  </si>
  <si>
    <t>ניירות ערך סחירים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</si>
  <si>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</si>
  <si>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</si>
  <si>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</si>
  <si>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</si>
  <si>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</si>
  <si>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</si>
  <si>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</si>
  <si>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</si>
  <si>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סיוע ממשלתי ישיר</t>
  </si>
  <si>
    <t>אחרים</t>
  </si>
  <si>
    <t>סך-הכל נכסים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</si>
  <si>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</si>
  <si>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</si>
  <si>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</si>
  <si>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</si>
  <si>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</si>
  <si>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</si>
  <si>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</si>
  <si>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</si>
  <si>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קרן העל</t>
  </si>
  <si>
    <t>נדל"ן להשקעה</t>
  </si>
  <si>
    <t>נתוני קרן העל ליום 31 בדצמבר 2023</t>
  </si>
  <si>
    <t>קרן העל לפי דוח כספי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</si>
</sst>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9"/>
      <color rgb="FF000000"/>
      <name val="David"/>
      <family val="2"/>
      <charset val="177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4" xfId="0" applyFill="1" applyBorder="1" applyAlignment="1"/>
    <xf numFmtId="165" fontId="0" fillId="2" borderId="4" xfId="0" applyNumberFormat="1" applyFon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8" fillId="2" borderId="0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2" fontId="8" fillId="2" borderId="0" xfId="0" applyNumberFormat="1" applyFont="1" applyFill="1" applyBorder="1"/>
    <xf numFmtId="0" fontId="8" fillId="2" borderId="0" xfId="0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0" fontId="0" fillId="0" borderId="4" xfId="2" applyNumberFormat="1" applyFont="1" applyFill="1" applyBorder="1" applyAlignment="1"/>
    <xf numFmtId="164" fontId="0" fillId="2" borderId="4" xfId="1" applyNumberFormat="1" applyFont="1" applyFill="1" applyBorder="1" applyAlignment="1"/>
    <xf numFmtId="164" fontId="0" fillId="2" borderId="0" xfId="0" applyNumberFormat="1" applyFill="1"/>
    <xf numFmtId="0" fontId="1" fillId="2" borderId="4" xfId="0" applyFont="1" applyFill="1" applyBorder="1" applyAlignment="1"/>
    <xf numFmtId="164" fontId="1" fillId="2" borderId="4" xfId="1" applyNumberFormat="1" applyFont="1" applyFill="1" applyBorder="1" applyAlignment="1"/>
    <xf numFmtId="0" fontId="0" fillId="2" borderId="7" xfId="0" applyFill="1" applyBorder="1"/>
    <xf numFmtId="164" fontId="0" fillId="2" borderId="7" xfId="0" applyNumberFormat="1" applyFill="1" applyBorder="1"/>
    <xf numFmtId="0" fontId="1" fillId="2" borderId="8" xfId="0" applyFont="1" applyFill="1" applyBorder="1"/>
    <xf numFmtId="2" fontId="8" fillId="0" borderId="0" xfId="0" applyNumberFormat="1" applyFont="1" applyFill="1" applyBorder="1"/>
    <xf numFmtId="164" fontId="4" fillId="0" borderId="3" xfId="0" applyNumberFormat="1" applyFont="1" applyFill="1" applyBorder="1"/>
    <xf numFmtId="164" fontId="0" fillId="3" borderId="4" xfId="1" applyNumberFormat="1" applyFont="1" applyFill="1" applyBorder="1" applyAlignment="1"/>
    <xf numFmtId="164" fontId="0" fillId="2" borderId="0" xfId="1" applyNumberFormat="1" applyFont="1" applyFill="1"/>
    <xf numFmtId="0" fontId="5" fillId="2" borderId="3" xfId="0" applyFont="1" applyFill="1" applyBorder="1" applyAlignment="1">
      <alignment horizontal="right" vertical="center"/>
    </xf>
    <xf numFmtId="2" fontId="8" fillId="0" borderId="3" xfId="0" applyNumberFormat="1" applyFont="1" applyFill="1" applyBorder="1"/>
    <xf numFmtId="164" fontId="0" fillId="0" borderId="4" xfId="1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readingOrder="2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0000CC"/>
      <color rgb="FF9999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eRam\Pensia\&#1513;&#1493;&#1496;&#1507;%20-%20&#1499;&#1505;&#1508;&#1497;&#1501;%20&#1508;&#1504;&#1505;&#1497;&#1492;\&#1504;&#1499;&#1505;&#1497;&#1501;%20&#1500;&#1488;&#1514;&#1512;\2021\&#1504;&#1499;&#1505;&#1497;%20&#1508;&#1504;&#1505;&#1497;&#1492;%20&#1500;&#1488;&#1514;&#1512;%20%2031.12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w-rgfsxx02\Gemel\Gemel%20Finance\ronit\&#1502;&#1497;&#1499;&#1493;&#1503;%20&#1491;&#1493;&#1495;&#1493;&#1514;%20&#1499;&#1505;&#1508;&#1497;&#1497;&#1501;%20-%20&#1513;&#1504;&#1497;&#1512;%20&#1508;&#1500;&#1491;\&#1511;&#1493;&#1508;&#1493;&#1514;\2019\&#1511;&#1493;&#1508;&#1490;%20&#1510;&#1492;&#1500;\&#1488;&#1511;&#1505;&#1500;%20&#1502;&#1506;&#1493;&#1510;&#1489;\&#1488;&#1511;&#1505;&#1500;%20&#1502;&#1506;&#1493;&#1510;&#1489;%202019-&#1511;&#1493;&#1508;&#1514;%20&#1490;&#1502;&#1500;%20&#1510;&#1492;&#1500;%2098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 refreshError="1">
        <row r="3">
          <cell r="C3">
            <v>0</v>
          </cell>
        </row>
        <row r="4">
          <cell r="C4" t="str">
            <v>Ok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טבלאות כותרות"/>
      <sheetName val="Menu"/>
      <sheetName val="כספים_נזילים"/>
      <sheetName val="יחס_נזילות"/>
      <sheetName val="מחמ_עמיתים"/>
      <sheetName val="שינוי_במספר_העמיתים"/>
      <sheetName val="מספר_עמיתים_פעיל_ולא_פעיל_גמל"/>
      <sheetName val="שיעור_דמי_ניהול_סקירת_הנהלה"/>
      <sheetName val="שיעור_דמי_ניהול_סקירת_הנהלה_גמל"/>
      <sheetName val="דמי_ניהול_5_מעסיקים_גדולים"/>
      <sheetName val="מדיניות_השקעה"/>
      <sheetName val="ניתוח_מדיניות_השקעה_לא_מתמחה"/>
      <sheetName val="ניתוח_מדיניות_השקעה_מסלול_מתמחה"/>
      <sheetName val="ניתוח_נזילות"/>
      <sheetName val="סיכוני_שוק_סיכון_מדד_ומטבע"/>
      <sheetName val="סיכון_ריבית"/>
      <sheetName val="חשיפה_לענפי_משק_מכשירים_הוניים"/>
      <sheetName val="סיכוני_אשראי_חלוקה_לפי_מיקום"/>
      <sheetName val="סיכוני_אשראי_בחלוקה_לדרוגים_ארץ"/>
      <sheetName val="סיכוני_אשראי_בחלוקה_לדרוגים_חול"/>
      <sheetName val="סיכוני_אשראי_שיעורי_ריבית"/>
      <sheetName val="חשיפה_לענפי_משק_נכסי_חוב"/>
      <sheetName val="סיכונים_גאוגרפיים"/>
      <sheetName val="מאזן"/>
      <sheetName val="דוח_הכנסות_והוצאות"/>
      <sheetName val="דוח_על_השינויים_בזכויות_העמיתים"/>
      <sheetName val="שיעור_עליית_מדד_ושער_דולר"/>
      <sheetName val="חייבים_ויתרות_חובה"/>
      <sheetName val="נכסי_חוב_סחירים"/>
      <sheetName val="נכסי_חוב_שאינם_סחירים"/>
      <sheetName val="נכסי_חוב_לא_סחירים_שווי הוגן"/>
      <sheetName val="מניות"/>
      <sheetName val="השקעות_אחרות"/>
      <sheetName val="מכשירים_נגזרים_חשיפות"/>
      <sheetName val="נדלן_להשקעה_הרכב"/>
      <sheetName val="נדלן_להשקעה_פרטים_נוספים"/>
      <sheetName val="נדלן_להשקעה_רישום_ברשם_מקרקעין"/>
      <sheetName val="זכאים_ויתרות_זכות"/>
      <sheetName val="פרוט_דמי_ניהול"/>
      <sheetName val="שיעור_דמי_הניהול"/>
      <sheetName val="עמלות_ניהול_השקעות"/>
      <sheetName val="תשואות_הקופה"/>
      <sheetName val="יתרות_בעלי_עניין_וצדדים_קשורים"/>
      <sheetName val="עסקאות_בעלי_עניין_וצדדים_קשורים"/>
      <sheetName val="יתרה_גבוהה_בעל_עניין_צד_קשור"/>
      <sheetName val="מסים"/>
      <sheetName val="חובות_מעבידים"/>
      <sheetName val="יתרת_התחייבות_קרנות_השקעה"/>
      <sheetName val="יתרת_התחייבות_התקשרות_נכסי_נדלן"/>
      <sheetName val="DIR4"/>
      <sheetName val="DIR2"/>
      <sheetName val="DIR1"/>
      <sheetName val="סיכוני שוק_באור מהשקעות_פנסיה"/>
      <sheetName val="חשיפה לענפי משק_מהשקעות_פנסיה"/>
      <sheetName val="מבנה_ניהול_השקעות"/>
      <sheetName val="סקירת הנהלה-BI"/>
      <sheetName val="רשימת נכסים-השקעות אחרות "/>
      <sheetName val="נגזרים"/>
      <sheetName val="דוחות אוצר 12.2019"/>
      <sheetName val="שיעור דמי 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">
          <cell r="E26">
            <v>2475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rightToLeft="1" tabSelected="1" zoomScaleNormal="100" workbookViewId="0">
      <selection activeCell="G25" sqref="G25"/>
    </sheetView>
  </sheetViews>
  <sheetFormatPr defaultRowHeight="14.25" x14ac:dyDescent="0.2"/>
  <cols>
    <col min="1" max="1" width="46" style="1" bestFit="1" customWidth="1"/>
    <col min="2" max="2" width="7.75" style="1" customWidth="1"/>
    <col min="3" max="3" width="14" style="1" customWidth="1"/>
    <col min="4" max="4" width="11.5" style="1" customWidth="1"/>
    <col min="5" max="5" width="10.5" style="1" customWidth="1"/>
    <col min="6" max="6" width="12.375" style="1" customWidth="1"/>
    <col min="7" max="7" width="13.25" style="1" customWidth="1"/>
    <col min="8" max="16384" width="9" style="1"/>
  </cols>
  <sheetData>
    <row r="1" spans="1:5" ht="14.25" customHeight="1" x14ac:dyDescent="0.25">
      <c r="A1" s="8" t="s">
        <v>33</v>
      </c>
      <c r="B1" s="9"/>
      <c r="C1" s="9"/>
      <c r="D1" s="9"/>
      <c r="E1" s="9"/>
    </row>
    <row r="2" spans="1:5" ht="15" thickBot="1" x14ac:dyDescent="0.25"/>
    <row r="3" spans="1:5" ht="15.75" thickBot="1" x14ac:dyDescent="0.3">
      <c r="A3" s="35" t="s">
        <v>7</v>
      </c>
      <c r="B3" s="35"/>
      <c r="C3" s="34" t="s">
        <v>31</v>
      </c>
      <c r="D3" s="10"/>
    </row>
    <row r="4" spans="1:5" ht="15.75" thickBot="1" x14ac:dyDescent="0.3">
      <c r="A4" s="35"/>
      <c r="B4" s="35"/>
      <c r="C4" s="34"/>
      <c r="D4" s="10"/>
    </row>
    <row r="5" spans="1:5" ht="15.75" thickBot="1" x14ac:dyDescent="0.3">
      <c r="A5" s="40" t="s">
        <v>5</v>
      </c>
      <c r="B5" s="31" t="s">
        <v>0</v>
      </c>
      <c r="C5" s="12"/>
      <c r="D5" s="11"/>
    </row>
    <row r="6" spans="1:5" ht="15.75" thickBot="1" x14ac:dyDescent="0.3">
      <c r="A6" s="40"/>
      <c r="B6" s="31" t="s">
        <v>1</v>
      </c>
      <c r="C6" s="13"/>
      <c r="D6" s="11"/>
    </row>
    <row r="7" spans="1:5" ht="15.75" thickBot="1" x14ac:dyDescent="0.3">
      <c r="A7" s="40" t="s">
        <v>2</v>
      </c>
      <c r="B7" s="40"/>
      <c r="C7" s="14">
        <v>0.1</v>
      </c>
      <c r="D7" s="15"/>
    </row>
    <row r="8" spans="1:5" ht="15.75" thickBot="1" x14ac:dyDescent="0.3">
      <c r="A8" s="40" t="s">
        <v>4</v>
      </c>
      <c r="B8" s="40"/>
      <c r="C8" s="14">
        <v>7</v>
      </c>
      <c r="D8" s="15"/>
    </row>
    <row r="9" spans="1:5" ht="15.75" thickBot="1" x14ac:dyDescent="0.3">
      <c r="A9" s="36" t="s">
        <v>28</v>
      </c>
      <c r="B9" s="37"/>
      <c r="C9" s="32">
        <v>0.1</v>
      </c>
      <c r="D9" s="27"/>
    </row>
    <row r="10" spans="1:5" ht="15.75" thickBot="1" x14ac:dyDescent="0.3">
      <c r="A10" s="36" t="s">
        <v>29</v>
      </c>
      <c r="B10" s="37"/>
      <c r="C10" s="32">
        <v>0.1</v>
      </c>
      <c r="D10" s="27"/>
    </row>
    <row r="11" spans="1:5" ht="15.75" thickBot="1" x14ac:dyDescent="0.3">
      <c r="A11" s="36" t="s">
        <v>3</v>
      </c>
      <c r="B11" s="37"/>
      <c r="C11" s="13"/>
      <c r="D11" s="16"/>
    </row>
    <row r="12" spans="1:5" ht="15.75" thickBot="1" x14ac:dyDescent="0.3">
      <c r="A12" s="38" t="s">
        <v>6</v>
      </c>
      <c r="B12" s="39"/>
      <c r="C12" s="17">
        <v>16285025</v>
      </c>
      <c r="D12" s="16"/>
    </row>
    <row r="13" spans="1:5" x14ac:dyDescent="0.2">
      <c r="C13" s="21"/>
    </row>
  </sheetData>
  <mergeCells count="9">
    <mergeCell ref="C3:C4"/>
    <mergeCell ref="A3:B4"/>
    <mergeCell ref="A11:B11"/>
    <mergeCell ref="A12:B12"/>
    <mergeCell ref="A5:A6"/>
    <mergeCell ref="A7:B7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B1:C28"/>
  <sheetViews>
    <sheetView rightToLeft="1" workbookViewId="0">
      <selection activeCell="H18" sqref="H18"/>
    </sheetView>
  </sheetViews>
  <sheetFormatPr defaultRowHeight="14.25" x14ac:dyDescent="0.2"/>
  <cols>
    <col min="1" max="1" width="9" style="1"/>
    <col min="2" max="2" width="24.625" style="1" bestFit="1" customWidth="1"/>
    <col min="3" max="3" width="19.125" style="1" bestFit="1" customWidth="1"/>
    <col min="4" max="4" width="28.125" style="1" bestFit="1" customWidth="1"/>
    <col min="5" max="16384" width="9" style="1"/>
  </cols>
  <sheetData>
    <row r="1" spans="2:3" ht="15" x14ac:dyDescent="0.25">
      <c r="B1" s="7" t="s">
        <v>34</v>
      </c>
    </row>
    <row r="2" spans="2:3" x14ac:dyDescent="0.2">
      <c r="B2" s="4"/>
      <c r="C2" s="5" t="s">
        <v>8</v>
      </c>
    </row>
    <row r="3" spans="2:3" x14ac:dyDescent="0.2">
      <c r="B3" s="4" t="s">
        <v>9</v>
      </c>
      <c r="C3" s="19">
        <f t="shared" ref="C3:C9" si="0">C18/$C$25</f>
        <v>2.7725413352606074E-2</v>
      </c>
    </row>
    <row r="4" spans="2:3" x14ac:dyDescent="0.2">
      <c r="B4" s="4" t="s">
        <v>11</v>
      </c>
      <c r="C4" s="19">
        <f t="shared" si="0"/>
        <v>0.40235376752614888</v>
      </c>
    </row>
    <row r="5" spans="2:3" x14ac:dyDescent="0.2">
      <c r="B5" s="4" t="s">
        <v>10</v>
      </c>
      <c r="C5" s="19">
        <f t="shared" si="0"/>
        <v>0.47227210586372537</v>
      </c>
    </row>
    <row r="6" spans="2:3" x14ac:dyDescent="0.2">
      <c r="B6" s="4" t="s">
        <v>12</v>
      </c>
      <c r="C6" s="19">
        <f t="shared" si="0"/>
        <v>7.8613652563316552E-2</v>
      </c>
    </row>
    <row r="7" spans="2:3" x14ac:dyDescent="0.2">
      <c r="B7" s="4" t="s">
        <v>20</v>
      </c>
      <c r="C7" s="19">
        <f t="shared" si="0"/>
        <v>1.1390341562737594E-2</v>
      </c>
    </row>
    <row r="8" spans="2:3" x14ac:dyDescent="0.2">
      <c r="B8" s="4" t="s">
        <v>32</v>
      </c>
      <c r="C8" s="19">
        <f t="shared" si="0"/>
        <v>4.5306039539190187E-3</v>
      </c>
    </row>
    <row r="9" spans="2:3" x14ac:dyDescent="0.2">
      <c r="B9" s="4" t="s">
        <v>21</v>
      </c>
      <c r="C9" s="19">
        <f t="shared" si="0"/>
        <v>3.1141151775464344E-3</v>
      </c>
    </row>
    <row r="10" spans="2:3" x14ac:dyDescent="0.2">
      <c r="C10" s="3"/>
    </row>
    <row r="11" spans="2:3" x14ac:dyDescent="0.2">
      <c r="B11" s="2"/>
    </row>
    <row r="13" spans="2:3" x14ac:dyDescent="0.2">
      <c r="C13" s="18">
        <f>SUM(C3:C12)</f>
        <v>0.99999999999999989</v>
      </c>
    </row>
    <row r="17" spans="2:3" x14ac:dyDescent="0.2">
      <c r="B17" s="41"/>
      <c r="C17" s="41"/>
    </row>
    <row r="18" spans="2:3" x14ac:dyDescent="0.2">
      <c r="B18" s="4" t="s">
        <v>9</v>
      </c>
      <c r="C18" s="20">
        <v>451509.05781538377</v>
      </c>
    </row>
    <row r="19" spans="2:3" x14ac:dyDescent="0.2">
      <c r="B19" s="4" t="s">
        <v>11</v>
      </c>
      <c r="C19" s="20">
        <v>6552341.2824835507</v>
      </c>
    </row>
    <row r="20" spans="2:3" x14ac:dyDescent="0.2">
      <c r="B20" s="4" t="s">
        <v>10</v>
      </c>
      <c r="C20" s="20">
        <v>7690963.191031185</v>
      </c>
    </row>
    <row r="21" spans="2:3" x14ac:dyDescent="0.2">
      <c r="B21" s="4" t="s">
        <v>12</v>
      </c>
      <c r="C21" s="20">
        <v>1280225.3206786772</v>
      </c>
    </row>
    <row r="22" spans="2:3" x14ac:dyDescent="0.2">
      <c r="B22" s="4" t="s">
        <v>20</v>
      </c>
      <c r="C22" s="20">
        <v>185492.00048999998</v>
      </c>
    </row>
    <row r="23" spans="2:3" x14ac:dyDescent="0.2">
      <c r="B23" s="4" t="s">
        <v>32</v>
      </c>
      <c r="C23" s="20">
        <v>73781</v>
      </c>
    </row>
    <row r="24" spans="2:3" x14ac:dyDescent="0.2">
      <c r="B24" s="4" t="s">
        <v>21</v>
      </c>
      <c r="C24" s="33">
        <v>50713.444443936998</v>
      </c>
    </row>
    <row r="25" spans="2:3" ht="15" x14ac:dyDescent="0.25">
      <c r="B25" s="22" t="s">
        <v>22</v>
      </c>
      <c r="C25" s="23">
        <f>SUM(C18:C24)</f>
        <v>16285025.296942735</v>
      </c>
    </row>
    <row r="26" spans="2:3" x14ac:dyDescent="0.2">
      <c r="C26" s="30"/>
    </row>
    <row r="27" spans="2:3" x14ac:dyDescent="0.2">
      <c r="C27" s="30"/>
    </row>
    <row r="28" spans="2:3" x14ac:dyDescent="0.2">
      <c r="C28" s="30"/>
    </row>
  </sheetData>
  <mergeCells count="1">
    <mergeCell ref="B17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30</v>
      </c>
    </row>
    <row r="4" spans="2:3" ht="28.5" x14ac:dyDescent="0.2">
      <c r="B4" s="4"/>
      <c r="C4" s="5" t="s">
        <v>8</v>
      </c>
    </row>
    <row r="5" spans="2:3" x14ac:dyDescent="0.2">
      <c r="B5" s="4" t="s">
        <v>13</v>
      </c>
      <c r="C5" s="6">
        <f>C20/$C$28</f>
        <v>1.4125966769881463E-2</v>
      </c>
    </row>
    <row r="6" spans="2:3" x14ac:dyDescent="0.2">
      <c r="B6" s="4" t="s">
        <v>14</v>
      </c>
      <c r="C6" s="6">
        <f t="shared" ref="C6:C12" si="0">C21/$C$28</f>
        <v>0.22574820061814138</v>
      </c>
    </row>
    <row r="7" spans="2:3" x14ac:dyDescent="0.2">
      <c r="B7" s="4" t="s">
        <v>15</v>
      </c>
      <c r="C7" s="6">
        <f t="shared" si="0"/>
        <v>0.24176713431434829</v>
      </c>
    </row>
    <row r="8" spans="2:3" x14ac:dyDescent="0.2">
      <c r="B8" s="4" t="s">
        <v>16</v>
      </c>
      <c r="C8" s="6">
        <f t="shared" si="0"/>
        <v>1.2679963009488362E-2</v>
      </c>
    </row>
    <row r="9" spans="2:3" x14ac:dyDescent="0.2">
      <c r="B9" s="4" t="s">
        <v>12</v>
      </c>
      <c r="C9" s="6">
        <f t="shared" si="0"/>
        <v>5.063661014750088E-3</v>
      </c>
    </row>
    <row r="10" spans="2:3" x14ac:dyDescent="0.2">
      <c r="B10" s="4" t="s">
        <v>17</v>
      </c>
      <c r="C10" s="6">
        <f t="shared" si="0"/>
        <v>0</v>
      </c>
    </row>
    <row r="11" spans="2:3" x14ac:dyDescent="0.2">
      <c r="B11" s="4" t="s">
        <v>18</v>
      </c>
      <c r="C11" s="6">
        <f t="shared" si="0"/>
        <v>6.1507427339041953E-4</v>
      </c>
    </row>
    <row r="12" spans="2:3" x14ac:dyDescent="0.2">
      <c r="B12" s="4" t="s">
        <v>19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18">
        <f>SUM(C5:C15)</f>
        <v>1</v>
      </c>
    </row>
    <row r="20" spans="2:3" x14ac:dyDescent="0.2">
      <c r="B20" s="4" t="s">
        <v>13</v>
      </c>
      <c r="C20" s="20">
        <f>ROUND('[2]סיכום 12.2021 '!B32,0)</f>
        <v>512148</v>
      </c>
    </row>
    <row r="21" spans="2:3" x14ac:dyDescent="0.2">
      <c r="B21" s="4" t="s">
        <v>14</v>
      </c>
      <c r="C21" s="20">
        <f>ROUND('[2]סיכום 12.2021 '!B33,0)</f>
        <v>8184678</v>
      </c>
    </row>
    <row r="22" spans="2:3" x14ac:dyDescent="0.2">
      <c r="B22" s="4" t="s">
        <v>15</v>
      </c>
      <c r="C22" s="20">
        <f>ROUND('[2]סיכום 12.2021 '!B34,0)</f>
        <v>8765457</v>
      </c>
    </row>
    <row r="23" spans="2:3" x14ac:dyDescent="0.2">
      <c r="B23" s="4" t="s">
        <v>16</v>
      </c>
      <c r="C23" s="20">
        <f>ROUND('[2]סיכום 12.2021 '!B35,0)</f>
        <v>459722</v>
      </c>
    </row>
    <row r="24" spans="2:3" x14ac:dyDescent="0.2">
      <c r="B24" s="4" t="s">
        <v>12</v>
      </c>
      <c r="C24" s="20">
        <f>ROUND('[2]סיכום 12.2021 '!B36,0)</f>
        <v>183587</v>
      </c>
    </row>
    <row r="25" spans="2:3" x14ac:dyDescent="0.2">
      <c r="B25" s="4" t="s">
        <v>17</v>
      </c>
      <c r="C25" s="20"/>
    </row>
    <row r="26" spans="2:3" x14ac:dyDescent="0.2">
      <c r="B26" s="4" t="s">
        <v>18</v>
      </c>
      <c r="C26" s="20">
        <f>ROUND('[2]סיכום 12.2021 '!B37,0)</f>
        <v>22300</v>
      </c>
    </row>
    <row r="27" spans="2:3" x14ac:dyDescent="0.2">
      <c r="B27" s="4" t="s">
        <v>19</v>
      </c>
      <c r="C27" s="29">
        <f>ROUND('[2]סיכום 12.2021 '!B38,0)+C37+C36+1</f>
        <v>18127892</v>
      </c>
    </row>
    <row r="28" spans="2:3" ht="15" x14ac:dyDescent="0.25">
      <c r="B28" s="22" t="s">
        <v>23</v>
      </c>
      <c r="C28" s="23">
        <f>SUM(C20:C27)</f>
        <v>36255784</v>
      </c>
    </row>
    <row r="29" spans="2:3" ht="15" x14ac:dyDescent="0.25">
      <c r="B29" s="26" t="s">
        <v>24</v>
      </c>
      <c r="C29" s="23"/>
    </row>
    <row r="30" spans="2:3" ht="15" thickBot="1" x14ac:dyDescent="0.25">
      <c r="B30" s="24" t="s">
        <v>25</v>
      </c>
      <c r="C30" s="25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26</v>
      </c>
      <c r="C32" s="28">
        <f>[3]דוח_על_השינויים_בזכויות_העמיתים!$E$26</f>
        <v>2475</v>
      </c>
    </row>
    <row r="33" spans="2:3" x14ac:dyDescent="0.2">
      <c r="B33" s="1" t="s">
        <v>27</v>
      </c>
      <c r="C33" s="21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>דוח שנתי</Harel_SEO_File_KeyWords>
    <HarelDocComment xmlns="21e3d994-461f-4904-b5d3-a3b49fb448a4" xsi:nil="true"/>
    <TaxCatchAll xmlns="21e3d994-461f-4904-b5d3-a3b49fb448a4">
      <Value>71</Value>
      <Value>78</Value>
    </TaxCatchAll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2</HarelDocOrder>
    <HarelAbandonSignalType xmlns="21e3d994-461f-4904-b5d3-a3b49fb448a4">ללא</HarelAbandonSignalType>
    <Harel_PushUpdates xmlns="7cec0faf-ff68-4308-9d47-a61eb28521e9">false</Harel_PushUpdates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</Terms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  <_dlc_DocId xmlns="21e3d994-461f-4904-b5d3-a3b49fb448a4">CUSTOMERS-869076397-338</_dlc_DocId>
    <_dlc_DocIdUrl xmlns="21e3d994-461f-4904-b5d3-a3b49fb448a4">
      <Url>https://www-edit.harel-ext.com/long-term-savings/pension/funds/pension-al/_layouts/15/DocIdRedir.aspx?ID=CUSTOMERS-869076397-338</Url>
      <Description>CUSTOMERS-869076397-338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30422-204E-4EAD-A6AC-7B4F0429CDE3}">
  <ds:schemaRefs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7CEC0FAF-FF68-4308-9D47-A61EB28521E9"/>
    <ds:schemaRef ds:uri="7cec0faf-ff68-4308-9d47-a61eb28521e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1e3d994-461f-4904-b5d3-a3b49fb448a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231855-0351-45B4-A7BA-AA3365D9F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7CEC0FAF-FF68-4308-9D47-A61EB28521E9"/>
    <ds:schemaRef ds:uri="7cec0faf-ff68-4308-9d47-a61eb2852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11A30-F90F-4E69-9F3C-557B7D2DF6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5BCA084-AB89-41BA-8054-490A159F5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קרן העל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קרן העל 2023</dc:title>
  <dc:creator>hanitbo</dc:creator>
  <cp:lastModifiedBy>יאיר חברוני</cp:lastModifiedBy>
  <cp:lastPrinted>2021-03-03T11:19:35Z</cp:lastPrinted>
  <dcterms:created xsi:type="dcterms:W3CDTF">2011-02-14T09:56:38Z</dcterms:created>
  <dcterms:modified xsi:type="dcterms:W3CDTF">2024-03-28T12:43:02Z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d1e7a2f5-017c-4fc3-bc19-0246da0243ad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>71;#מידע כללי|794a25fa-a847-4418-a0be-ceeec2703a8d</vt:lpwstr>
  </property>
  <property fmtid="{D5CDD505-2E9C-101B-9397-08002B2CF9AE}" pid="7" name="HarelAreaAndProducts">
    <vt:lpwstr>78;#פנסיה, גמל וחיסכון|17f6664b-d3c6-4198-a539-f1a845fc44f3</vt:lpwstr>
  </property>
</Properties>
</file>