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mevdpffs01\userprofiles$\maayanser\Desktop\"/>
    </mc:Choice>
  </mc:AlternateContent>
  <xr:revisionPtr revIDLastSave="0" documentId="13_ncr:1_{2848A743-2249-4307-9F05-B404B55A87EC}" xr6:coauthVersionLast="36" xr6:coauthVersionMax="36" xr10:uidLastSave="{00000000-0000-0000-0000-000000000000}"/>
  <bookViews>
    <workbookView xWindow="-120" yWindow="-120" windowWidth="29040" windowHeight="15840" tabRatio="746" xr2:uid="{00000000-000D-0000-FFFF-FFFF00000000}"/>
  </bookViews>
  <sheets>
    <sheet name="אודות הקרן" sheetId="11" r:id="rId1"/>
    <sheet name="הרכב נכסים כללית " sheetId="12" r:id="rId2"/>
    <sheet name="קופג צהל" sheetId="7" state="hidden" r:id="rId3"/>
  </sheets>
  <externalReferences>
    <externalReference r:id="rId4"/>
    <externalReference r:id="rId5"/>
  </externalReferences>
  <definedNames>
    <definedName name="OK">[1]PRM!$C$4</definedName>
  </definedNames>
  <calcPr calcId="191029"/>
</workbook>
</file>

<file path=xl/calcChain.xml><?xml version="1.0" encoding="utf-8"?>
<calcChain xmlns="http://schemas.openxmlformats.org/spreadsheetml/2006/main">
  <c r="C33" i="7" l="1"/>
  <c r="C30" i="7"/>
  <c r="C28" i="7"/>
  <c r="C27" i="7"/>
  <c r="C26" i="7"/>
  <c r="C24" i="7"/>
  <c r="C23" i="7"/>
  <c r="C22" i="7"/>
  <c r="C21" i="7"/>
  <c r="C20" i="7"/>
  <c r="C16" i="7"/>
  <c r="C12" i="7"/>
  <c r="C11" i="7"/>
  <c r="C10" i="7"/>
  <c r="C9" i="7"/>
  <c r="C8" i="7"/>
  <c r="C7" i="7"/>
  <c r="C6" i="7"/>
  <c r="C5" i="7"/>
</calcChain>
</file>

<file path=xl/sharedStrings.xml><?xml version="1.0" encoding="utf-8"?>
<sst xmlns="http://schemas.openxmlformats.org/spreadsheetml/2006/main" count="77" uniqueCount="40">
  <si>
    <t>הראל פנסיה כללית</t>
  </si>
  <si>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</si>
  <si>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</si>
  <si>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</si>
  <si>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</si>
  <si>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</si>
  <si>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</si>
  <si>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</si>
  <si>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</si>
  <si>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</si>
  <si>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</si>
  <si>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</si>
  <si>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</si>
  <si>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</si>
  <si>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</si>
  <si>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</si>
  <si>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</si>
  <si>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</si>
  <si>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</si>
  <si>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</si>
  <si>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</si>
  <si>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</si>
  <si>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</si>
  <si>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שקלי טווח קצר</t>
  </si>
  <si>
    <t>שיעור הוצאות לניהול השקעות</t>
  </si>
  <si>
    <t>מזה: שיעור ההוצאות לניהול חיצוני</t>
  </si>
  <si>
    <t>כללי</t>
  </si>
  <si>
    <t>התחייבויות לא פיננסיות</t>
  </si>
  <si>
    <t>חייבים שוטפים לא פיננסיים</t>
  </si>
  <si>
    <t>לפי קרן</t>
  </si>
  <si>
    <t>דוח כספי</t>
  </si>
  <si>
    <t>הראל כללית לפי דוח כספי 31/12/18</t>
  </si>
  <si>
    <t>גילאי 50 ומטה</t>
  </si>
  <si>
    <t>גילאי 50 עד 60</t>
  </si>
  <si>
    <t>גילאי 60 ומעלה</t>
  </si>
  <si>
    <t xml:space="preserve"> מניות</t>
  </si>
  <si>
    <t>הראל פנסיה כללית מחקה מדד 500 s&amp;p</t>
  </si>
  <si>
    <t>הראל פנסיה כללית הלכה</t>
  </si>
  <si>
    <t>נתוני קרנות הראל פנסיה כללית ליום 31 בדצמבר 2022</t>
  </si>
  <si>
    <t>הראל פנסיה כללית לפי דוח כספי 31/12/22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</si>
</sst>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David"/>
      <family val="2"/>
      <charset val="177"/>
    </font>
    <font>
      <u/>
      <sz val="11"/>
      <color theme="10"/>
      <name val="David"/>
      <family val="2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auto="1"/>
      </left>
      <right/>
      <top/>
      <bottom style="medium">
        <color theme="3" tint="0.3999755851924192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0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NumberFormat="0" applyFill="0" applyBorder="0">
      <protection locked="0"/>
    </xf>
    <xf numFmtId="0" fontId="3" fillId="0" borderId="0"/>
    <xf numFmtId="0" fontId="9" fillId="0" borderId="0"/>
    <xf numFmtId="0" fontId="3" fillId="0" borderId="0">
      <alignment horizontal="right" wrapText="1"/>
    </xf>
    <xf numFmtId="165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6" fillId="0" borderId="0" applyNumberFormat="0" applyFill="0" applyBorder="0">
      <protection locked="0"/>
    </xf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</cellStyleXfs>
  <cellXfs count="45">
    <xf numFmtId="0" fontId="0" fillId="0" borderId="0" xfId="0"/>
    <xf numFmtId="0" fontId="0" fillId="2" borderId="0" xfId="0" applyFill="1"/>
    <xf numFmtId="9" fontId="0" fillId="2" borderId="0" xfId="1" applyFont="1" applyFill="1" applyAlignment="1"/>
    <xf numFmtId="0" fontId="0" fillId="2" borderId="1" xfId="0" applyFill="1" applyBorder="1"/>
    <xf numFmtId="165" fontId="0" fillId="2" borderId="1" xfId="0" applyNumberFormat="1" applyFill="1" applyBorder="1" applyAlignment="1">
      <alignment horizontal="center" wrapText="1"/>
    </xf>
    <xf numFmtId="10" fontId="0" fillId="2" borderId="1" xfId="1" applyNumberFormat="1" applyFont="1" applyFill="1" applyBorder="1" applyAlignment="1"/>
    <xf numFmtId="0" fontId="7" fillId="2" borderId="0" xfId="0" applyFont="1" applyFill="1"/>
    <xf numFmtId="165" fontId="0" fillId="2" borderId="0" xfId="0" applyNumberFormat="1" applyFill="1"/>
    <xf numFmtId="0" fontId="1" fillId="2" borderId="2" xfId="0" applyFont="1" applyFill="1" applyBorder="1" applyAlignment="1">
      <alignment wrapText="1"/>
    </xf>
    <xf numFmtId="164" fontId="3" fillId="2" borderId="2" xfId="2" applyNumberFormat="1" applyFont="1" applyFill="1" applyBorder="1"/>
    <xf numFmtId="164" fontId="3" fillId="3" borderId="2" xfId="2" applyNumberFormat="1" applyFont="1" applyFill="1" applyBorder="1"/>
    <xf numFmtId="0" fontId="3" fillId="3" borderId="2" xfId="0" applyFont="1" applyFill="1" applyBorder="1"/>
    <xf numFmtId="43" fontId="3" fillId="2" borderId="2" xfId="2" applyFont="1" applyFill="1" applyBorder="1"/>
    <xf numFmtId="164" fontId="3" fillId="2" borderId="2" xfId="0" applyNumberFormat="1" applyFont="1" applyFill="1" applyBorder="1"/>
    <xf numFmtId="10" fontId="0" fillId="2" borderId="0" xfId="0" applyNumberFormat="1" applyFill="1"/>
    <xf numFmtId="164" fontId="0" fillId="2" borderId="1" xfId="2" applyNumberFormat="1" applyFont="1" applyFill="1" applyBorder="1" applyAlignment="1"/>
    <xf numFmtId="164" fontId="0" fillId="2" borderId="0" xfId="0" applyNumberFormat="1" applyFill="1"/>
    <xf numFmtId="0" fontId="1" fillId="2" borderId="1" xfId="0" applyFont="1" applyFill="1" applyBorder="1"/>
    <xf numFmtId="164" fontId="1" fillId="2" borderId="1" xfId="2" applyNumberFormat="1" applyFont="1" applyFill="1" applyBorder="1" applyAlignment="1"/>
    <xf numFmtId="0" fontId="0" fillId="2" borderId="3" xfId="0" applyFill="1" applyBorder="1"/>
    <xf numFmtId="164" fontId="0" fillId="2" borderId="3" xfId="0" applyNumberFormat="1" applyFill="1" applyBorder="1"/>
    <xf numFmtId="0" fontId="1" fillId="2" borderId="4" xfId="0" applyFont="1" applyFill="1" applyBorder="1"/>
    <xf numFmtId="164" fontId="0" fillId="2" borderId="3" xfId="2" applyNumberFormat="1" applyFont="1" applyFill="1" applyBorder="1"/>
    <xf numFmtId="2" fontId="3" fillId="0" borderId="2" xfId="0" applyNumberFormat="1" applyFont="1" applyBorder="1"/>
    <xf numFmtId="164" fontId="3" fillId="0" borderId="2" xfId="0" applyNumberFormat="1" applyFont="1" applyBorder="1"/>
    <xf numFmtId="164" fontId="0" fillId="3" borderId="1" xfId="2" applyNumberFormat="1" applyFont="1" applyFill="1" applyBorder="1" applyAlignment="1"/>
    <xf numFmtId="3" fontId="8" fillId="0" borderId="0" xfId="0" applyNumberFormat="1" applyFont="1" applyAlignment="1">
      <alignment horizontal="right" wrapText="1"/>
    </xf>
    <xf numFmtId="164" fontId="0" fillId="0" borderId="1" xfId="2" applyNumberFormat="1" applyFont="1" applyFill="1" applyBorder="1" applyAlignment="1"/>
    <xf numFmtId="165" fontId="0" fillId="2" borderId="5" xfId="0" applyNumberFormat="1" applyFill="1" applyBorder="1"/>
    <xf numFmtId="3" fontId="0" fillId="2" borderId="0" xfId="0" applyNumberFormat="1" applyFill="1"/>
    <xf numFmtId="43" fontId="3" fillId="0" borderId="2" xfId="2" applyFont="1" applyFill="1" applyBorder="1"/>
    <xf numFmtId="0" fontId="0" fillId="2" borderId="2" xfId="0" applyFont="1" applyFill="1" applyBorder="1" applyAlignment="1">
      <alignment horizontal="right" vertical="center"/>
    </xf>
    <xf numFmtId="0" fontId="0" fillId="2" borderId="0" xfId="0" applyFill="1"/>
    <xf numFmtId="0" fontId="2" fillId="2" borderId="9" xfId="0" applyFont="1" applyFill="1" applyBorder="1" applyAlignment="1"/>
    <xf numFmtId="0" fontId="2" fillId="2" borderId="0" xfId="0" applyFont="1" applyFill="1" applyBorder="1" applyAlignment="1"/>
    <xf numFmtId="0" fontId="2" fillId="2" borderId="10" xfId="0" applyFont="1" applyFill="1" applyBorder="1" applyAlignment="1"/>
    <xf numFmtId="0" fontId="2" fillId="2" borderId="8" xfId="0" applyFont="1" applyFill="1" applyBorder="1" applyAlignment="1"/>
    <xf numFmtId="0" fontId="0" fillId="2" borderId="0" xfId="0" applyFill="1" applyAlignment="1"/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 vertical="center"/>
    </xf>
  </cellXfs>
  <cellStyles count="20">
    <cellStyle name="=C:\WINNT\SYSTEM32\COMMAND.COM" xfId="8" xr:uid="{00000000-0005-0000-0000-00000B000000}"/>
    <cellStyle name="Comma" xfId="2" builtinId="3"/>
    <cellStyle name="Comma [0] 2" xfId="7" xr:uid="{00000000-0005-0000-0000-00000A000000}"/>
    <cellStyle name="Comma 2" xfId="9" xr:uid="{00000000-0005-0000-0000-00000C000000}"/>
    <cellStyle name="Comma 2 2" xfId="16" xr:uid="{00000000-0005-0000-0000-000014000000}"/>
    <cellStyle name="Hyperlink 2" xfId="3" xr:uid="{00000000-0005-0000-0000-000006000000}"/>
    <cellStyle name="Hyperlink 2 2" xfId="10" xr:uid="{00000000-0005-0000-0000-00000D000000}"/>
    <cellStyle name="Normal" xfId="0" builtinId="0"/>
    <cellStyle name="Normal 18" xfId="17" xr:uid="{00000000-0005-0000-0000-000015000000}"/>
    <cellStyle name="Normal 2" xfId="11" xr:uid="{00000000-0005-0000-0000-00000E000000}"/>
    <cellStyle name="Normal 2 2" xfId="5" xr:uid="{00000000-0005-0000-0000-000008000000}"/>
    <cellStyle name="Normal 2 2 2" xfId="12" xr:uid="{00000000-0005-0000-0000-00000F000000}"/>
    <cellStyle name="Normal 2 3" xfId="15" xr:uid="{00000000-0005-0000-0000-000013000000}"/>
    <cellStyle name="Normal 3" xfId="13" xr:uid="{00000000-0005-0000-0000-000010000000}"/>
    <cellStyle name="Normal 4" xfId="4" xr:uid="{00000000-0005-0000-0000-000007000000}"/>
    <cellStyle name="Normal 4 2" xfId="14" xr:uid="{00000000-0005-0000-0000-000011000000}"/>
    <cellStyle name="Normal 4 5" xfId="18" xr:uid="{00000000-0005-0000-0000-000016000000}"/>
    <cellStyle name="Normal 58 3" xfId="19" xr:uid="{00000000-0005-0000-0000-000017000000}"/>
    <cellStyle name="Percent" xfId="1" builtinId="5"/>
    <cellStyle name="תוכן - מיכון דוחות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eRam\Pensia\&#1513;&#1493;&#1496;&#1507;%20-%20&#1499;&#1505;&#1508;&#1497;&#1501;%20&#1508;&#1504;&#1505;&#1497;&#1492;\&#1504;&#1499;&#1505;&#1497;&#1501;%20&#1500;&#1488;&#1514;&#1512;\2021\&#1504;&#1499;&#1505;&#1497;%20&#1508;&#1504;&#1505;&#1497;&#1492;%20&#1500;&#1488;&#1514;&#1512;%20%203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>
        <row r="3">
          <cell r="C3">
            <v>0</v>
          </cell>
        </row>
        <row r="4">
          <cell r="C4" t="str">
            <v>Ok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1 "/>
    </sheetNames>
    <sheetDataSet>
      <sheetData sheetId="0">
        <row r="2">
          <cell r="B2">
            <v>17638958.823502883</v>
          </cell>
        </row>
        <row r="32">
          <cell r="B32">
            <v>512148.13146806706</v>
          </cell>
        </row>
        <row r="33">
          <cell r="B33">
            <v>8184677.549766033</v>
          </cell>
        </row>
        <row r="34">
          <cell r="B34">
            <v>8765456.9320483431</v>
          </cell>
        </row>
        <row r="35">
          <cell r="B35">
            <v>459721.74332750897</v>
          </cell>
        </row>
        <row r="36">
          <cell r="B36">
            <v>183587</v>
          </cell>
        </row>
        <row r="37">
          <cell r="B37">
            <v>22299.833316321998</v>
          </cell>
        </row>
        <row r="38">
          <cell r="B38">
            <v>18127891.189926274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AAAC-8236-49A4-A95C-3EFC09FA934C}">
  <sheetPr>
    <tabColor theme="6" tint="0.39997558519241921"/>
  </sheetPr>
  <dimension ref="A1:XFC13"/>
  <sheetViews>
    <sheetView rightToLeft="1" tabSelected="1" workbookViewId="0">
      <selection activeCell="F12" sqref="F12"/>
    </sheetView>
  </sheetViews>
  <sheetFormatPr defaultColWidth="9" defaultRowHeight="14.25" zeroHeight="1" x14ac:dyDescent="0.2"/>
  <cols>
    <col min="1" max="1" width="9" customWidth="1"/>
    <col min="2" max="2" width="43.75" customWidth="1"/>
    <col min="3" max="3" width="18.875" customWidth="1"/>
    <col min="4" max="4" width="17.25" customWidth="1"/>
    <col min="5" max="5" width="14.625" customWidth="1"/>
    <col min="6" max="6" width="12.5" customWidth="1"/>
    <col min="7" max="7" width="14" customWidth="1"/>
    <col min="8" max="9" width="12.875" customWidth="1"/>
    <col min="10" max="10" width="18.375" customWidth="1"/>
    <col min="11" max="11" width="22.875" customWidth="1"/>
    <col min="12" max="16383" width="0" hidden="1" customWidth="1"/>
    <col min="16384" max="16384" width="3.25" hidden="1" customWidth="1"/>
  </cols>
  <sheetData>
    <row r="1" spans="1:11" s="35" customFormat="1" ht="14.25" customHeight="1" x14ac:dyDescent="0.25">
      <c r="A1" s="33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36" customFormat="1" ht="15" customHeight="1" thickBot="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7" customFormat="1" ht="15" thickBot="1" x14ac:dyDescent="0.25"/>
    <row r="4" spans="1:11" s="32" customFormat="1" ht="15" thickBot="1" x14ac:dyDescent="0.25">
      <c r="A4" s="43" t="s">
        <v>8</v>
      </c>
      <c r="B4" s="43"/>
      <c r="C4" s="42" t="s">
        <v>0</v>
      </c>
      <c r="D4" s="32">
        <v>2164</v>
      </c>
      <c r="E4" s="32">
        <v>9862</v>
      </c>
      <c r="F4" s="32">
        <v>9858</v>
      </c>
      <c r="G4" s="32">
        <v>9856</v>
      </c>
      <c r="H4" s="32">
        <v>13278</v>
      </c>
      <c r="I4" s="32">
        <v>13279</v>
      </c>
      <c r="J4" s="32">
        <v>13424</v>
      </c>
      <c r="K4" s="32">
        <v>13684</v>
      </c>
    </row>
    <row r="5" spans="1:11" s="32" customFormat="1" ht="30.75" thickBot="1" x14ac:dyDescent="0.3">
      <c r="A5" s="43"/>
      <c r="B5" s="43"/>
      <c r="C5" s="42"/>
      <c r="D5" s="8" t="s">
        <v>9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23</v>
      </c>
      <c r="J5" s="8" t="s">
        <v>36</v>
      </c>
      <c r="K5" s="8" t="s">
        <v>37</v>
      </c>
    </row>
    <row r="6" spans="1:11" s="32" customFormat="1" ht="15.75" thickBot="1" x14ac:dyDescent="0.3">
      <c r="A6" s="44" t="s">
        <v>6</v>
      </c>
      <c r="B6" s="31" t="s">
        <v>1</v>
      </c>
      <c r="C6" s="9">
        <v>2430679.7700015451</v>
      </c>
      <c r="D6" s="9">
        <v>893813.9256486228</v>
      </c>
      <c r="E6" s="9">
        <v>929069.11398761615</v>
      </c>
      <c r="F6" s="9">
        <v>198562.438317027</v>
      </c>
      <c r="G6" s="9">
        <v>104658.12994986004</v>
      </c>
      <c r="H6" s="9">
        <v>133238.497162071</v>
      </c>
      <c r="I6" s="9">
        <v>6700.8225618400002</v>
      </c>
      <c r="J6" s="9">
        <v>159891.55998406495</v>
      </c>
      <c r="K6" s="9">
        <v>4745.2823904430024</v>
      </c>
    </row>
    <row r="7" spans="1:11" s="32" customFormat="1" ht="15.75" thickBot="1" x14ac:dyDescent="0.3">
      <c r="A7" s="44"/>
      <c r="B7" s="31" t="s">
        <v>2</v>
      </c>
      <c r="C7" s="9">
        <v>238085.3414109195</v>
      </c>
      <c r="D7" s="10"/>
      <c r="E7" s="10"/>
      <c r="F7" s="10"/>
      <c r="G7" s="10"/>
      <c r="H7" s="10"/>
      <c r="I7" s="10"/>
      <c r="J7" s="10"/>
      <c r="K7" s="10"/>
    </row>
    <row r="8" spans="1:11" s="32" customFormat="1" ht="15.75" thickBot="1" x14ac:dyDescent="0.3">
      <c r="A8" s="44" t="s">
        <v>3</v>
      </c>
      <c r="B8" s="44"/>
      <c r="C8" s="12">
        <v>0.23681508329558287</v>
      </c>
      <c r="D8" s="30">
        <v>0.31384498876994016</v>
      </c>
      <c r="E8" s="30">
        <v>0.18429928899195147</v>
      </c>
      <c r="F8" s="30">
        <v>0.27413322131890627</v>
      </c>
      <c r="G8" s="30">
        <v>0.3544916139979204</v>
      </c>
      <c r="H8" s="30">
        <v>0.1227744427803934</v>
      </c>
      <c r="I8" s="30">
        <v>0.21110168909956872</v>
      </c>
      <c r="J8" s="30">
        <v>6.9614176145704754E-2</v>
      </c>
      <c r="K8" s="30">
        <v>0.13516773521371483</v>
      </c>
    </row>
    <row r="9" spans="1:11" s="32" customFormat="1" ht="15.75" thickBot="1" x14ac:dyDescent="0.3">
      <c r="A9" s="44" t="s">
        <v>5</v>
      </c>
      <c r="B9" s="44"/>
      <c r="C9" s="12">
        <v>1.1308098868047913</v>
      </c>
      <c r="D9" s="30">
        <v>0.75</v>
      </c>
      <c r="E9" s="30">
        <v>1.2410200585823274</v>
      </c>
      <c r="F9" s="30">
        <v>1.5135773578016172</v>
      </c>
      <c r="G9" s="30">
        <v>1.2466644371681919</v>
      </c>
      <c r="H9" s="30">
        <v>0.91408359267950223</v>
      </c>
      <c r="I9" s="30">
        <v>0.91105108457832584</v>
      </c>
      <c r="J9" s="30">
        <v>1.1437476417932624</v>
      </c>
      <c r="K9" s="30">
        <v>1.96</v>
      </c>
    </row>
    <row r="10" spans="1:11" s="32" customFormat="1" ht="15.75" thickBot="1" x14ac:dyDescent="0.3">
      <c r="A10" s="38" t="s">
        <v>24</v>
      </c>
      <c r="B10" s="39"/>
      <c r="C10" s="23"/>
      <c r="D10" s="30">
        <v>0.21537560559012517</v>
      </c>
      <c r="E10" s="30">
        <v>0.16306189915962993</v>
      </c>
      <c r="F10" s="30">
        <v>0.19707110780577256</v>
      </c>
      <c r="G10" s="30">
        <v>7.6181951233907294E-2</v>
      </c>
      <c r="H10" s="30">
        <v>8.034883455298733E-2</v>
      </c>
      <c r="I10" s="30">
        <v>2.6388008465402378E-3</v>
      </c>
      <c r="J10" s="30">
        <v>8.3564567603329448E-2</v>
      </c>
      <c r="K10" s="30">
        <v>1.5510481048508034E-2</v>
      </c>
    </row>
    <row r="11" spans="1:11" s="32" customFormat="1" ht="15.75" thickBot="1" x14ac:dyDescent="0.3">
      <c r="A11" s="38" t="s">
        <v>25</v>
      </c>
      <c r="B11" s="39"/>
      <c r="C11" s="23"/>
      <c r="D11" s="30">
        <v>0.21537560559012517</v>
      </c>
      <c r="E11" s="30">
        <v>0.17175217406250207</v>
      </c>
      <c r="F11" s="30">
        <v>0.22475960920315985</v>
      </c>
      <c r="G11" s="30">
        <v>7.0921281125899502E-2</v>
      </c>
      <c r="H11" s="30">
        <v>0.24980344417829042</v>
      </c>
      <c r="I11" s="30">
        <v>0</v>
      </c>
      <c r="J11" s="30">
        <v>0.18467114434628312</v>
      </c>
      <c r="K11" s="30">
        <v>0</v>
      </c>
    </row>
    <row r="12" spans="1:11" s="32" customFormat="1" ht="15.75" thickBot="1" x14ac:dyDescent="0.3">
      <c r="A12" s="38" t="s">
        <v>4</v>
      </c>
      <c r="B12" s="39"/>
      <c r="C12" s="12"/>
      <c r="D12" s="30">
        <v>-8.08</v>
      </c>
      <c r="E12" s="30">
        <v>14.050459068922304</v>
      </c>
      <c r="F12" s="30">
        <v>11.178844062312109</v>
      </c>
      <c r="G12" s="30">
        <v>8.0474046494257259</v>
      </c>
      <c r="H12" s="30">
        <v>21.565639870590502</v>
      </c>
      <c r="I12" s="30">
        <v>7.4136035478078455E-2</v>
      </c>
      <c r="J12" s="30">
        <v>16.227950446672335</v>
      </c>
      <c r="K12" s="30">
        <v>2.1836122100969968</v>
      </c>
    </row>
    <row r="13" spans="1:11" s="32" customFormat="1" ht="15.75" thickBot="1" x14ac:dyDescent="0.3">
      <c r="A13" s="40" t="s">
        <v>7</v>
      </c>
      <c r="B13" s="41"/>
      <c r="C13" s="13">
        <v>2668765.1114124646</v>
      </c>
      <c r="D13" s="11"/>
      <c r="E13" s="11"/>
      <c r="F13" s="11"/>
      <c r="G13" s="11"/>
      <c r="H13" s="11"/>
      <c r="I13" s="11"/>
      <c r="J13" s="11"/>
      <c r="K13" s="11"/>
    </row>
  </sheetData>
  <mergeCells count="9">
    <mergeCell ref="A13:B13"/>
    <mergeCell ref="A4:B5"/>
    <mergeCell ref="C4:C5"/>
    <mergeCell ref="A6:A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E1B0-6AAD-40F3-BA55-55D960FB74D0}">
  <sheetPr>
    <tabColor theme="6" tint="0.39997558519241921"/>
  </sheetPr>
  <dimension ref="A1:I43"/>
  <sheetViews>
    <sheetView rightToLeft="1" workbookViewId="0">
      <selection activeCell="B26" sqref="B26"/>
    </sheetView>
  </sheetViews>
  <sheetFormatPr defaultColWidth="0" defaultRowHeight="14.25" zeroHeight="1" x14ac:dyDescent="0.2"/>
  <cols>
    <col min="1" max="1" width="33.375" bestFit="1" customWidth="1"/>
    <col min="2" max="2" width="11.875" bestFit="1" customWidth="1"/>
    <col min="3" max="3" width="8.375" bestFit="1" customWidth="1"/>
    <col min="4" max="4" width="9"/>
    <col min="5" max="6" width="8.375" bestFit="1" customWidth="1"/>
    <col min="7" max="7" width="8" bestFit="1" customWidth="1"/>
    <col min="8" max="8" width="10.875" bestFit="1" customWidth="1"/>
    <col min="9" max="9" width="8.75" customWidth="1"/>
    <col min="10" max="10" width="0" hidden="1" customWidth="1"/>
  </cols>
  <sheetData>
    <row r="1" spans="1:9" x14ac:dyDescent="0.2">
      <c r="A1" s="32"/>
      <c r="B1" s="32">
        <v>2164</v>
      </c>
      <c r="C1" s="32">
        <v>9862</v>
      </c>
      <c r="D1" s="32">
        <v>9858</v>
      </c>
      <c r="E1" s="32">
        <v>9856</v>
      </c>
      <c r="F1" s="32">
        <v>13278</v>
      </c>
      <c r="G1" s="32">
        <v>13279</v>
      </c>
      <c r="H1" s="32">
        <v>13424</v>
      </c>
      <c r="I1" s="32">
        <v>13684</v>
      </c>
    </row>
    <row r="2" spans="1:9" ht="15" x14ac:dyDescent="0.25">
      <c r="A2" s="6" t="s">
        <v>39</v>
      </c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38.25" x14ac:dyDescent="0.2">
      <c r="A4" s="3"/>
      <c r="B4" s="26" t="s">
        <v>26</v>
      </c>
      <c r="C4" s="26" t="s">
        <v>32</v>
      </c>
      <c r="D4" s="26" t="s">
        <v>33</v>
      </c>
      <c r="E4" s="26" t="s">
        <v>34</v>
      </c>
      <c r="F4" s="26" t="s">
        <v>35</v>
      </c>
      <c r="G4" s="26" t="s">
        <v>23</v>
      </c>
      <c r="H4" s="26" t="s">
        <v>36</v>
      </c>
      <c r="I4" s="26" t="s">
        <v>37</v>
      </c>
    </row>
    <row r="5" spans="1:9" x14ac:dyDescent="0.2">
      <c r="A5" s="3" t="s">
        <v>11</v>
      </c>
      <c r="B5" s="5">
        <v>0.28194253891147714</v>
      </c>
      <c r="C5" s="5">
        <v>0.33195531428842634</v>
      </c>
      <c r="D5" s="5">
        <v>0.2837748847012278</v>
      </c>
      <c r="E5" s="5">
        <v>0.18306210500371758</v>
      </c>
      <c r="F5" s="5">
        <v>0.63715144691087466</v>
      </c>
      <c r="G5" s="5">
        <v>0</v>
      </c>
      <c r="H5" s="5">
        <v>0.98553933919879599</v>
      </c>
      <c r="I5" s="5">
        <v>-7.3276018451567133E-3</v>
      </c>
    </row>
    <row r="6" spans="1:9" x14ac:dyDescent="0.2">
      <c r="A6" s="3" t="s">
        <v>12</v>
      </c>
      <c r="B6" s="5">
        <v>0.15255590080657419</v>
      </c>
      <c r="C6" s="5">
        <v>0.16787509401786219</v>
      </c>
      <c r="D6" s="5">
        <v>0.26072465192826266</v>
      </c>
      <c r="E6" s="5">
        <v>0.33394935855963803</v>
      </c>
      <c r="F6" s="5">
        <v>0.17235158250704227</v>
      </c>
      <c r="G6" s="5">
        <v>0.85607256095210305</v>
      </c>
      <c r="H6" s="5">
        <v>0</v>
      </c>
      <c r="I6" s="5">
        <v>0.81499917942817168</v>
      </c>
    </row>
    <row r="7" spans="1:9" x14ac:dyDescent="0.2">
      <c r="A7" s="3" t="s">
        <v>13</v>
      </c>
      <c r="B7" s="5">
        <v>0.1054792561144824</v>
      </c>
      <c r="C7" s="5">
        <v>0.11719283131827725</v>
      </c>
      <c r="D7" s="5">
        <v>0.11847311487746148</v>
      </c>
      <c r="E7" s="5">
        <v>0.1872447844396842</v>
      </c>
      <c r="F7" s="5">
        <v>2.0119214097125842E-2</v>
      </c>
      <c r="G7" s="5">
        <v>0</v>
      </c>
      <c r="H7" s="5">
        <v>0</v>
      </c>
      <c r="I7" s="5">
        <v>0</v>
      </c>
    </row>
    <row r="8" spans="1:9" x14ac:dyDescent="0.2">
      <c r="A8" s="3" t="s">
        <v>14</v>
      </c>
      <c r="B8" s="5">
        <v>5.9612838852106428E-2</v>
      </c>
      <c r="C8" s="5">
        <v>0.10081799266107078</v>
      </c>
      <c r="D8" s="5">
        <v>7.7120790984514562E-2</v>
      </c>
      <c r="E8" s="5">
        <v>0.10258130973987806</v>
      </c>
      <c r="F8" s="5">
        <v>0.1319075224104608</v>
      </c>
      <c r="G8" s="5">
        <v>0.14684596805228692</v>
      </c>
      <c r="H8" s="5">
        <v>6.0939515444224041E-3</v>
      </c>
      <c r="I8" s="5">
        <v>0.18504676674089857</v>
      </c>
    </row>
    <row r="9" spans="1:9" x14ac:dyDescent="0.2">
      <c r="A9" s="3" t="s">
        <v>10</v>
      </c>
      <c r="B9" s="5">
        <v>0.18924414703580603</v>
      </c>
      <c r="C9" s="5">
        <v>0.14551468020898606</v>
      </c>
      <c r="D9" s="5">
        <v>0.16888270342390546</v>
      </c>
      <c r="E9" s="5">
        <v>0.20119008701870231</v>
      </c>
      <c r="F9" s="5">
        <v>0</v>
      </c>
      <c r="G9" s="5">
        <v>0</v>
      </c>
      <c r="H9" s="5">
        <v>0</v>
      </c>
      <c r="I9" s="5">
        <v>0</v>
      </c>
    </row>
    <row r="10" spans="1:9" x14ac:dyDescent="0.2">
      <c r="A10" s="3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2">
      <c r="A11" s="3" t="s">
        <v>16</v>
      </c>
      <c r="B11" s="5">
        <v>7.7822196101411979E-3</v>
      </c>
      <c r="C11" s="5">
        <v>1.1199593273895762E-3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">
      <c r="A12" s="3" t="s">
        <v>17</v>
      </c>
      <c r="B12" s="5">
        <v>0.20338309866941262</v>
      </c>
      <c r="C12" s="5">
        <v>0.13552412817798781</v>
      </c>
      <c r="D12" s="5">
        <v>9.1023854084628E-2</v>
      </c>
      <c r="E12" s="5">
        <v>-8.0276447616202465E-3</v>
      </c>
      <c r="F12" s="5">
        <v>3.8470234074496582E-2</v>
      </c>
      <c r="G12" s="5">
        <v>-2.9185290043899142E-3</v>
      </c>
      <c r="H12" s="5">
        <v>8.366709256781537E-3</v>
      </c>
      <c r="I12" s="5">
        <v>7.2816556760864652E-3</v>
      </c>
    </row>
    <row r="13" spans="1:9" x14ac:dyDescent="0.2">
      <c r="A13" s="32"/>
      <c r="B13" s="2"/>
      <c r="C13" s="32"/>
      <c r="D13" s="32"/>
      <c r="E13" s="32"/>
      <c r="F13" s="32"/>
      <c r="G13" s="32"/>
      <c r="H13" s="32"/>
      <c r="I13" s="32"/>
    </row>
    <row r="14" spans="1:9" x14ac:dyDescent="0.2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2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2">
      <c r="A16" s="32"/>
      <c r="B16" s="14">
        <v>1</v>
      </c>
      <c r="C16" s="14">
        <v>1.0000000000000002</v>
      </c>
      <c r="D16" s="14">
        <v>0.99999999999999989</v>
      </c>
      <c r="E16" s="14">
        <v>0.99999999999999989</v>
      </c>
      <c r="F16" s="14">
        <v>1.0000000000000002</v>
      </c>
      <c r="G16" s="14">
        <v>1.0000000000000002</v>
      </c>
      <c r="H16" s="14">
        <v>0.99999999999999989</v>
      </c>
      <c r="I16" s="14">
        <v>1</v>
      </c>
    </row>
    <row r="17" spans="1:9" x14ac:dyDescent="0.2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3" t="s">
        <v>11</v>
      </c>
      <c r="B20" s="15">
        <v>252004.16751180697</v>
      </c>
      <c r="C20" s="15">
        <v>308409.4297294289</v>
      </c>
      <c r="D20" s="15">
        <v>56347.033039408991</v>
      </c>
      <c r="E20" s="15">
        <v>19158.937574373998</v>
      </c>
      <c r="F20" s="15">
        <v>84893.101251044005</v>
      </c>
      <c r="G20" s="15">
        <v>0</v>
      </c>
      <c r="H20" s="15">
        <v>157579.42237016003</v>
      </c>
      <c r="I20" s="15">
        <v>-34.771539999999803</v>
      </c>
    </row>
    <row r="21" spans="1:9" x14ac:dyDescent="0.2">
      <c r="A21" s="3" t="s">
        <v>12</v>
      </c>
      <c r="B21" s="15">
        <v>136356.58858078599</v>
      </c>
      <c r="C21" s="15">
        <v>155967.56485976299</v>
      </c>
      <c r="D21" s="15">
        <v>51770.122616233995</v>
      </c>
      <c r="E21" s="15">
        <v>34950.515364807005</v>
      </c>
      <c r="F21" s="15">
        <v>22963.865836742996</v>
      </c>
      <c r="G21" s="15">
        <v>5736.3903310000005</v>
      </c>
      <c r="H21" s="15">
        <v>0</v>
      </c>
      <c r="I21" s="15">
        <v>3867.4012543660001</v>
      </c>
    </row>
    <row r="22" spans="1:9" x14ac:dyDescent="0.2">
      <c r="A22" s="3" t="s">
        <v>13</v>
      </c>
      <c r="B22" s="15">
        <v>94278.827982182018</v>
      </c>
      <c r="C22" s="15">
        <v>108880.239958572</v>
      </c>
      <c r="D22" s="15">
        <v>23524.310565082</v>
      </c>
      <c r="E22" s="15">
        <v>19596.688982322001</v>
      </c>
      <c r="F22" s="15">
        <v>2680.6538503830002</v>
      </c>
      <c r="G22" s="15">
        <v>0</v>
      </c>
      <c r="H22" s="15">
        <v>0</v>
      </c>
      <c r="I22" s="15">
        <v>0</v>
      </c>
    </row>
    <row r="23" spans="1:9" x14ac:dyDescent="0.2">
      <c r="A23" s="3" t="s">
        <v>14</v>
      </c>
      <c r="B23" s="15">
        <v>53282.785513459989</v>
      </c>
      <c r="C23" s="15">
        <v>93666.883115631019</v>
      </c>
      <c r="D23" s="15">
        <v>15313.292302823003</v>
      </c>
      <c r="E23" s="15">
        <v>10735.968045183001</v>
      </c>
      <c r="F23" s="15">
        <v>17575.160050341998</v>
      </c>
      <c r="G23" s="15">
        <v>983.98877584000002</v>
      </c>
      <c r="H23" s="15">
        <v>974.37141890500004</v>
      </c>
      <c r="I23" s="15">
        <v>878.09916362399986</v>
      </c>
    </row>
    <row r="24" spans="1:9" x14ac:dyDescent="0.2">
      <c r="A24" s="3" t="s">
        <v>10</v>
      </c>
      <c r="B24" s="15">
        <v>169149.05396809898</v>
      </c>
      <c r="C24" s="15">
        <v>135193.19501395398</v>
      </c>
      <c r="D24" s="15">
        <v>33533.761381421995</v>
      </c>
      <c r="E24" s="15">
        <v>21056.178271826997</v>
      </c>
      <c r="F24" s="15">
        <v>0</v>
      </c>
      <c r="G24" s="15">
        <v>0</v>
      </c>
      <c r="H24" s="15">
        <v>0</v>
      </c>
      <c r="I24" s="15">
        <v>0</v>
      </c>
    </row>
    <row r="25" spans="1:9" x14ac:dyDescent="0.2">
      <c r="A25" s="3" t="s">
        <v>15</v>
      </c>
      <c r="B25" s="15"/>
      <c r="C25" s="15"/>
      <c r="D25" s="15"/>
      <c r="E25" s="15"/>
      <c r="F25" s="15"/>
      <c r="G25" s="15"/>
      <c r="H25" s="15"/>
      <c r="I25" s="15"/>
    </row>
    <row r="26" spans="1:9" x14ac:dyDescent="0.2">
      <c r="A26" s="3" t="s">
        <v>16</v>
      </c>
      <c r="B26" s="15">
        <v>6955.8562599999987</v>
      </c>
      <c r="C26" s="15">
        <v>1040.51962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</row>
    <row r="27" spans="1:9" x14ac:dyDescent="0.2">
      <c r="A27" s="3" t="s">
        <v>17</v>
      </c>
      <c r="B27" s="27">
        <v>181786.64583228889</v>
      </c>
      <c r="C27" s="27">
        <v>125911.28169026726</v>
      </c>
      <c r="D27" s="27">
        <v>18073.918412057013</v>
      </c>
      <c r="E27" s="27">
        <v>-840.15828865296498</v>
      </c>
      <c r="F27" s="27">
        <v>5125.7161735590198</v>
      </c>
      <c r="G27" s="27">
        <v>-19.556545000000369</v>
      </c>
      <c r="H27" s="27">
        <v>1337.7661949999165</v>
      </c>
      <c r="I27" s="27">
        <v>34.55351245300244</v>
      </c>
    </row>
    <row r="28" spans="1:9" ht="15" x14ac:dyDescent="0.25">
      <c r="A28" s="17" t="s">
        <v>18</v>
      </c>
      <c r="B28" s="18">
        <v>893813.9256486228</v>
      </c>
      <c r="C28" s="18">
        <v>929069.11398761615</v>
      </c>
      <c r="D28" s="18">
        <v>198562.438317027</v>
      </c>
      <c r="E28" s="18">
        <v>104658.12994986004</v>
      </c>
      <c r="F28" s="18">
        <v>133238.497162071</v>
      </c>
      <c r="G28" s="18">
        <v>6700.8225618400002</v>
      </c>
      <c r="H28" s="18">
        <v>159891.55998406495</v>
      </c>
      <c r="I28" s="18">
        <v>4745.2823904430024</v>
      </c>
    </row>
    <row r="29" spans="1:9" ht="15" x14ac:dyDescent="0.25">
      <c r="A29" s="21" t="s">
        <v>19</v>
      </c>
      <c r="B29" s="18">
        <v>238085.3414109195</v>
      </c>
      <c r="C29" s="32"/>
      <c r="D29" s="32"/>
      <c r="E29" s="32"/>
      <c r="F29" s="32"/>
      <c r="G29" s="32"/>
      <c r="H29" s="32"/>
      <c r="I29" s="32"/>
    </row>
    <row r="30" spans="1:9" ht="15" thickBot="1" x14ac:dyDescent="0.25">
      <c r="A30" s="19" t="s">
        <v>20</v>
      </c>
      <c r="B30" s="20">
        <v>2668765.1114124646</v>
      </c>
      <c r="C30" s="32"/>
      <c r="D30" s="32"/>
      <c r="E30" s="32"/>
      <c r="F30" s="32"/>
      <c r="G30" s="32"/>
      <c r="H30" s="32"/>
      <c r="I30" s="32"/>
    </row>
    <row r="31" spans="1:9" ht="15" thickTop="1" x14ac:dyDescent="0.2">
      <c r="A31" s="32"/>
      <c r="B31" s="32"/>
      <c r="C31" s="32"/>
      <c r="D31" s="32"/>
      <c r="E31" s="32"/>
      <c r="F31" s="32"/>
      <c r="G31" s="32"/>
      <c r="H31" s="32"/>
      <c r="I31" s="32"/>
    </row>
    <row r="32" spans="1:9" ht="15" thickBot="1" x14ac:dyDescent="0.25">
      <c r="A32" s="32" t="s">
        <v>21</v>
      </c>
      <c r="B32" s="22">
        <v>2668765.1114124646</v>
      </c>
      <c r="C32" s="32"/>
      <c r="D32" s="32"/>
      <c r="E32" s="32"/>
      <c r="F32" s="32"/>
      <c r="G32" s="32"/>
      <c r="H32" s="32"/>
      <c r="I32" s="32"/>
    </row>
    <row r="33" spans="1:9" ht="15" thickTop="1" x14ac:dyDescent="0.2">
      <c r="A33" s="32" t="s">
        <v>22</v>
      </c>
      <c r="B33" s="16">
        <v>0</v>
      </c>
      <c r="C33" s="32"/>
      <c r="D33" s="32"/>
      <c r="E33" s="32"/>
      <c r="F33" s="32"/>
      <c r="G33" s="32"/>
      <c r="H33" s="32"/>
      <c r="I33" s="32"/>
    </row>
    <row r="34" spans="1:9" x14ac:dyDescent="0.2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">
      <c r="A37" s="32" t="s">
        <v>28</v>
      </c>
      <c r="B37" s="7">
        <v>45458</v>
      </c>
      <c r="C37" s="32"/>
      <c r="D37" s="32"/>
      <c r="E37" s="32"/>
      <c r="F37" s="32"/>
      <c r="G37" s="32"/>
      <c r="H37" s="32"/>
      <c r="I37" s="32"/>
    </row>
    <row r="38" spans="1:9" x14ac:dyDescent="0.2">
      <c r="A38" s="32" t="s">
        <v>27</v>
      </c>
      <c r="B38" s="28">
        <v>-14827</v>
      </c>
      <c r="C38" s="32"/>
      <c r="D38" s="32"/>
      <c r="E38" s="32"/>
      <c r="F38" s="32"/>
      <c r="G38" s="32"/>
      <c r="H38" s="32"/>
      <c r="I38" s="32"/>
    </row>
    <row r="39" spans="1:9" x14ac:dyDescent="0.2">
      <c r="A39" s="32"/>
      <c r="B39" s="7">
        <v>30631</v>
      </c>
      <c r="C39" s="32"/>
      <c r="D39" s="32"/>
      <c r="E39" s="32"/>
      <c r="F39" s="32"/>
      <c r="G39" s="32"/>
      <c r="H39" s="32"/>
      <c r="I39" s="32"/>
    </row>
    <row r="40" spans="1:9" x14ac:dyDescent="0.2">
      <c r="A40" s="32"/>
      <c r="B40" s="29"/>
      <c r="C40" s="32"/>
      <c r="D40" s="32"/>
      <c r="E40" s="32"/>
      <c r="F40" s="32"/>
      <c r="G40" s="32"/>
      <c r="H40" s="32"/>
      <c r="I40" s="32"/>
    </row>
    <row r="41" spans="1:9" x14ac:dyDescent="0.2">
      <c r="A41" s="32" t="s">
        <v>29</v>
      </c>
      <c r="B41" s="16">
        <v>2223009.7837222065</v>
      </c>
      <c r="C41" s="32"/>
      <c r="D41" s="32"/>
      <c r="E41" s="32"/>
      <c r="F41" s="32"/>
      <c r="G41" s="32"/>
      <c r="H41" s="32"/>
      <c r="I41" s="32"/>
    </row>
    <row r="42" spans="1:9" x14ac:dyDescent="0.2">
      <c r="A42" s="32" t="s">
        <v>30</v>
      </c>
      <c r="B42" s="16">
        <v>2668765.1114124646</v>
      </c>
      <c r="C42" s="32"/>
      <c r="D42" s="32"/>
      <c r="E42" s="32"/>
      <c r="F42" s="32"/>
      <c r="G42" s="32"/>
      <c r="H42" s="32"/>
      <c r="I42" s="32"/>
    </row>
    <row r="43" spans="1:9" x14ac:dyDescent="0.2">
      <c r="B43">
        <v>445755.32769025816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ColWidth="9"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6" t="s">
        <v>31</v>
      </c>
    </row>
    <row r="4" spans="2:3" ht="28.5" x14ac:dyDescent="0.2">
      <c r="B4" s="3"/>
      <c r="C4" s="4" t="s">
        <v>9</v>
      </c>
    </row>
    <row r="5" spans="2:3" x14ac:dyDescent="0.2">
      <c r="B5" s="3" t="s">
        <v>11</v>
      </c>
      <c r="C5" s="5">
        <f>C20/$C$28</f>
        <v>1.4125966769881463E-2</v>
      </c>
    </row>
    <row r="6" spans="2:3" x14ac:dyDescent="0.2">
      <c r="B6" s="3" t="s">
        <v>12</v>
      </c>
      <c r="C6" s="5">
        <f t="shared" ref="C6" si="0">C21/$C$28</f>
        <v>0.22574820061814138</v>
      </c>
    </row>
    <row r="7" spans="2:3" x14ac:dyDescent="0.2">
      <c r="B7" s="3" t="s">
        <v>13</v>
      </c>
      <c r="C7" s="5">
        <f t="shared" ref="C7:C12" si="1">C22/$C$28</f>
        <v>0.24176713431434829</v>
      </c>
    </row>
    <row r="8" spans="2:3" x14ac:dyDescent="0.2">
      <c r="B8" s="3" t="s">
        <v>14</v>
      </c>
      <c r="C8" s="5">
        <f t="shared" si="1"/>
        <v>1.2679963009488362E-2</v>
      </c>
    </row>
    <row r="9" spans="2:3" x14ac:dyDescent="0.2">
      <c r="B9" s="3" t="s">
        <v>10</v>
      </c>
      <c r="C9" s="5">
        <f t="shared" si="1"/>
        <v>5.063661014750088E-3</v>
      </c>
    </row>
    <row r="10" spans="2:3" x14ac:dyDescent="0.2">
      <c r="B10" s="3" t="s">
        <v>15</v>
      </c>
      <c r="C10" s="5">
        <f t="shared" si="1"/>
        <v>0</v>
      </c>
    </row>
    <row r="11" spans="2:3" x14ac:dyDescent="0.2">
      <c r="B11" s="3" t="s">
        <v>16</v>
      </c>
      <c r="C11" s="5">
        <f t="shared" si="1"/>
        <v>6.1507427339041953E-4</v>
      </c>
    </row>
    <row r="12" spans="2:3" x14ac:dyDescent="0.2">
      <c r="B12" s="3" t="s">
        <v>17</v>
      </c>
      <c r="C12" s="5">
        <f t="shared" si="1"/>
        <v>0.5</v>
      </c>
    </row>
    <row r="13" spans="2:3" x14ac:dyDescent="0.2">
      <c r="C13" s="2"/>
    </row>
    <row r="16" spans="2:3" x14ac:dyDescent="0.2">
      <c r="C16" s="14">
        <f>SUM(C5:C15)</f>
        <v>1</v>
      </c>
    </row>
    <row r="20" spans="2:3" x14ac:dyDescent="0.2">
      <c r="B20" s="3" t="s">
        <v>11</v>
      </c>
      <c r="C20" s="15">
        <f>ROUND('[2]סיכום 12.2021 '!B32,0)</f>
        <v>512148</v>
      </c>
    </row>
    <row r="21" spans="2:3" x14ac:dyDescent="0.2">
      <c r="B21" s="3" t="s">
        <v>12</v>
      </c>
      <c r="C21" s="15">
        <f>ROUND('[2]סיכום 12.2021 '!B33,0)</f>
        <v>8184678</v>
      </c>
    </row>
    <row r="22" spans="2:3" x14ac:dyDescent="0.2">
      <c r="B22" s="3" t="s">
        <v>13</v>
      </c>
      <c r="C22" s="15">
        <f>ROUND('[2]סיכום 12.2021 '!B34,0)</f>
        <v>8765457</v>
      </c>
    </row>
    <row r="23" spans="2:3" x14ac:dyDescent="0.2">
      <c r="B23" s="3" t="s">
        <v>14</v>
      </c>
      <c r="C23" s="15">
        <f>ROUND('[2]סיכום 12.2021 '!B35,0)</f>
        <v>459722</v>
      </c>
    </row>
    <row r="24" spans="2:3" x14ac:dyDescent="0.2">
      <c r="B24" s="3" t="s">
        <v>10</v>
      </c>
      <c r="C24" s="15">
        <f>ROUND('[2]סיכום 12.2021 '!B36,0)</f>
        <v>183587</v>
      </c>
    </row>
    <row r="25" spans="2:3" x14ac:dyDescent="0.2">
      <c r="B25" s="3" t="s">
        <v>15</v>
      </c>
      <c r="C25" s="15"/>
    </row>
    <row r="26" spans="2:3" x14ac:dyDescent="0.2">
      <c r="B26" s="3" t="s">
        <v>16</v>
      </c>
      <c r="C26" s="15">
        <f>ROUND('[2]סיכום 12.2021 '!B37,0)</f>
        <v>22300</v>
      </c>
    </row>
    <row r="27" spans="2:3" x14ac:dyDescent="0.2">
      <c r="B27" s="3" t="s">
        <v>17</v>
      </c>
      <c r="C27" s="25">
        <f>ROUND('[2]סיכום 12.2021 '!B38,0)+C37+C36+1</f>
        <v>18127892</v>
      </c>
    </row>
    <row r="28" spans="2:3" ht="15" x14ac:dyDescent="0.25">
      <c r="B28" s="17" t="s">
        <v>18</v>
      </c>
      <c r="C28" s="18">
        <f>SUM(C20:C27)</f>
        <v>36255784</v>
      </c>
    </row>
    <row r="29" spans="2:3" ht="15" x14ac:dyDescent="0.25">
      <c r="B29" s="21" t="s">
        <v>19</v>
      </c>
      <c r="C29" s="18"/>
    </row>
    <row r="30" spans="2:3" ht="15" thickBot="1" x14ac:dyDescent="0.25">
      <c r="B30" s="19" t="s">
        <v>20</v>
      </c>
      <c r="C30" s="20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21</v>
      </c>
      <c r="C32" s="24">
        <v>2475</v>
      </c>
    </row>
    <row r="33" spans="2:3" x14ac:dyDescent="0.2">
      <c r="B33" s="1" t="s">
        <v>22</v>
      </c>
      <c r="C33" s="16">
        <f>C32-C30</f>
        <v>-36253309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>
      <Value>62</Value>
      <Value>71</Value>
      <Value>499</Value>
      <Value>78</Value>
    </TaxCatchAll>
    <Harel_WhatWasUpdated xmlns="0b10fada-9d34-4c2d-8090-b9db555d658b" xsi:nil="true"/>
    <HarelAreaAndProducts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3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דוחות</TermName>
          <TermId xmlns="http://schemas.microsoft.com/office/infopath/2007/PartnerControls">1d6537d2-8cfb-4791-94ba-3853ae5a67fa</TermId>
        </TermInfo>
      </Terms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כללי</TermName>
          <TermId xmlns="http://schemas.microsoft.com/office/infopath/2007/PartnerControls">794a25fa-a847-4418-a0be-ceeec2703a8d</TermId>
        </TermInfo>
        <TermInfo xmlns="http://schemas.microsoft.com/office/infopath/2007/PartnerControls">
          <TermName xmlns="http://schemas.microsoft.com/office/infopath/2007/PartnerControls">מידע על מוצרים</TermName>
          <TermId xmlns="http://schemas.microsoft.com/office/infopath/2007/PartnerControls">ba6a4f50-3936-40f8-a5dc-de34f9f4350c</TermId>
        </TermInfo>
      </Terms>
    </nd4fb19c9beb4c13bd210a9bb73b2def>
    <HarelDimutID xmlns="21e3d994-461f-4904-b5d3-a3b49fb448a4" xsi:nil="true"/>
    <HarelPublishDate xmlns="21e3d994-461f-4904-b5d3-a3b49fb448a4">2023-04-01T21:00:00+00:00</HarelPublishDate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CUSTOMERS-1715-16366</_dlc_DocId>
    <_dlc_DocIdUrl xmlns="21e3d994-461f-4904-b5d3-a3b49fb448a4">
      <Url>https://www-edit.harel-ext.com/long-term-savings/pension/funds/reut/_layouts/15/DocIdRedir.aspx?ID=CUSTOMERS-1715-16366</Url>
      <Description>CUSTOMERS-1715-16366</Description>
    </_dlc_DocIdUrl>
  </documentManagement>
</p:properties>
</file>

<file path=customXml/itemProps1.xml><?xml version="1.0" encoding="utf-8"?>
<ds:datastoreItem xmlns:ds="http://schemas.openxmlformats.org/officeDocument/2006/customXml" ds:itemID="{803F2883-794B-4C66-B1A4-5E25CCBDDF5C}"/>
</file>

<file path=customXml/itemProps2.xml><?xml version="1.0" encoding="utf-8"?>
<ds:datastoreItem xmlns:ds="http://schemas.openxmlformats.org/officeDocument/2006/customXml" ds:itemID="{3BF87EC1-24B2-44D6-838E-E8F20C5E840D}"/>
</file>

<file path=customXml/itemProps3.xml><?xml version="1.0" encoding="utf-8"?>
<ds:datastoreItem xmlns:ds="http://schemas.openxmlformats.org/officeDocument/2006/customXml" ds:itemID="{0FA52581-0B49-417A-858A-1F6A27273F5B}"/>
</file>

<file path=customXml/itemProps4.xml><?xml version="1.0" encoding="utf-8"?>
<ds:datastoreItem xmlns:ds="http://schemas.openxmlformats.org/officeDocument/2006/customXml" ds:itemID="{B8F8A839-03E5-466A-B4B0-3D9606C72D04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אודות הקרן</vt:lpstr>
      <vt:lpstr>הרכב נכסים כללית </vt:lpstr>
      <vt:lpstr>קופג צהל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הראל פנסיה כללית 2022</dc:title>
  <dc:subject/>
  <dc:creator>hanitbo</dc:creator>
  <cp:keywords/>
  <dc:description>הונגש על ידי המרכז להנגשת מידע של עמותת נגישות ישראל.</dc:description>
  <cp:lastModifiedBy>מעין סרן</cp:lastModifiedBy>
  <cp:lastPrinted>2021-03-03T11:19:35Z</cp:lastPrinted>
  <dcterms:created xsi:type="dcterms:W3CDTF">2011-02-14T09:56:38Z</dcterms:created>
  <dcterms:modified xsi:type="dcterms:W3CDTF">2023-03-30T08:49:43Z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63bc6a8f-f3e6-4fe3-bc82-dc52ebe33dd8</vt:lpwstr>
  </property>
  <property fmtid="{D5CDD505-2E9C-101B-9397-08002B2CF9AE}" pid="4" name="HarelActivitiesAndServicesTaxHTField">
    <vt:lpwstr/>
  </property>
  <property fmtid="{D5CDD505-2E9C-101B-9397-08002B2CF9AE}" pid="5" name="HarelInfoType">
    <vt:lpwstr>499;#דוחות|1d6537d2-8cfb-4791-94ba-3853ae5a67fa</vt:lpwstr>
  </property>
  <property fmtid="{D5CDD505-2E9C-101B-9397-08002B2CF9AE}" pid="6" name="HarelServicesAndActivities">
    <vt:lpwstr>71;#מידע כללי|794a25fa-a847-4418-a0be-ceeec2703a8d;#62;#מידע על מוצרים|ba6a4f50-3936-40f8-a5dc-de34f9f4350c</vt:lpwstr>
  </property>
  <property fmtid="{D5CDD505-2E9C-101B-9397-08002B2CF9AE}" pid="7" name="HarelAreaAndProducts">
    <vt:lpwstr>78;#פנסיה, גמל וחיסכון|17f6664b-d3c6-4198-a539-f1a845fc44f3</vt:lpwstr>
  </property>
  <property fmtid="{D5CDD505-2E9C-101B-9397-08002B2CF9AE}" pid="8" name="HarelActivitiesAndServices">
    <vt:lpwstr/>
  </property>
</Properties>
</file>