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RGFS01\Vol1\APPS\NETIVOT\ORG\FinanceRam\Gemel\ביקורת קופג\2023\12.2023\דוח שנתי לעמית\פנסיה\נתונים לאתר\"/>
    </mc:Choice>
  </mc:AlternateContent>
  <xr:revisionPtr revIDLastSave="0" documentId="13_ncr:1_{4375E715-9ED2-468F-B98F-2419D9B34129}" xr6:coauthVersionLast="36" xr6:coauthVersionMax="36" xr10:uidLastSave="{00000000-0000-0000-0000-000000000000}"/>
  <bookViews>
    <workbookView xWindow="240" yWindow="435" windowWidth="13740" windowHeight="7455" tabRatio="746" activeTab="1" xr2:uid="{00000000-000D-0000-FFFF-FFFF00000000}"/>
  </bookViews>
  <sheets>
    <sheet name="אודות הקרן " sheetId="1" r:id="rId1"/>
    <sheet name="הרכב נכסים כללית" sheetId="5" r:id="rId2"/>
    <sheet name="קופג צהל" sheetId="7" state="hidden" r:id="rId3"/>
  </sheets>
  <externalReferences>
    <externalReference r:id="rId4"/>
    <externalReference r:id="rId5"/>
  </externalReferences>
  <definedNames>
    <definedName name="OK">[1]PRM!$C$4</definedName>
    <definedName name="_xlnm.Print_Area" localSheetId="0">'אודות הקרן '!$A$1:$O$2</definedName>
  </definedNames>
  <calcPr calcId="191029"/>
</workbook>
</file>

<file path=xl/calcChain.xml><?xml version="1.0" encoding="utf-8"?>
<calcChain xmlns="http://schemas.openxmlformats.org/spreadsheetml/2006/main">
  <c r="C27" i="7" l="1"/>
  <c r="C26" i="7"/>
  <c r="C24" i="7"/>
  <c r="C23" i="7"/>
  <c r="C22" i="7"/>
  <c r="C21" i="7"/>
  <c r="C20" i="7"/>
  <c r="C28" i="7" l="1"/>
  <c r="C30" i="7" s="1"/>
  <c r="C5" i="7" l="1"/>
  <c r="C33" i="7"/>
  <c r="C6" i="7"/>
  <c r="C9" i="7"/>
  <c r="C11" i="7"/>
  <c r="C8" i="7"/>
  <c r="C10" i="7"/>
  <c r="C12" i="7"/>
  <c r="C7" i="7"/>
  <c r="C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לנה אוסיפוב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</commentList>
</comments>
</file>

<file path=xl/sharedStrings.xml><?xml version="1.0" encoding="utf-8"?>
<sst xmlns="http://schemas.openxmlformats.org/spreadsheetml/2006/main" count="76" uniqueCount="38">
  <si>
    <t>הראל פנסיה כללית</t>
  </si>
  <si>
    <t>מבוטחים</t>
  </si>
  <si>
    <t>פנסיונרים</t>
  </si>
  <si>
    <t>שיעור דמי הניהול שגבתה הקרן בפועל מסך נכסי העמיתים בממוצע</t>
  </si>
  <si>
    <t>שיעור תשואה נומינלי ברוטו (בכל אחד מאפיקי ההשקעה)</t>
  </si>
  <si>
    <t>שיעור דמי הניהול שגבתה הקרן בפועל מסך דמי הגמולים בממוצע</t>
  </si>
  <si>
    <t>יתרת נכסים באלפי ש"ח</t>
  </si>
  <si>
    <t>סך נכסי הקרן</t>
  </si>
  <si>
    <t>פרטים</t>
  </si>
  <si>
    <t>אפיק השקעה כללי</t>
  </si>
  <si>
    <t>פקדונות והלוואות</t>
  </si>
  <si>
    <t xml:space="preserve">מניות וניירות ערך סחירים אחרים </t>
  </si>
  <si>
    <t>אג"ח ממשלתי סחיר</t>
  </si>
  <si>
    <t>אג"ח קונצרני סחיר</t>
  </si>
  <si>
    <t xml:space="preserve">מזומנים ושווה מזומנים </t>
  </si>
  <si>
    <t>אג"ח מיועדות</t>
  </si>
  <si>
    <t>מקרקעין</t>
  </si>
  <si>
    <t>השקעות אחרות</t>
  </si>
  <si>
    <t>סה"כ מבוטחים</t>
  </si>
  <si>
    <t>סה"כ פנסיונרים</t>
  </si>
  <si>
    <t>סה"כ נכסים</t>
  </si>
  <si>
    <t xml:space="preserve">לפי דוח כספי </t>
  </si>
  <si>
    <t>הפרש</t>
  </si>
  <si>
    <t>שקלי טווח קצר</t>
  </si>
  <si>
    <t>שיעור הוצאות לניהול השקעות</t>
  </si>
  <si>
    <t>מזה: שיעור ההוצאות לניהול חיצוני</t>
  </si>
  <si>
    <t>הראל כללית לפי דוח כספי 31/12/18</t>
  </si>
  <si>
    <t>גילאי 50 ומטה</t>
  </si>
  <si>
    <t>גילאי 50 עד 60</t>
  </si>
  <si>
    <t>גילאי 60 ומעלה</t>
  </si>
  <si>
    <t xml:space="preserve"> מניות</t>
  </si>
  <si>
    <t>הראל פנסיה כללית מחקה מדד 500 s&amp;p</t>
  </si>
  <si>
    <t>הראל פנסיה כללית הלכה</t>
  </si>
  <si>
    <t>עוקב מדדים גמיש</t>
  </si>
  <si>
    <t>משולב סחיר</t>
  </si>
  <si>
    <t>קיימות</t>
  </si>
  <si>
    <t>נתוני קרנות הראל פנסיה כללית ליום 31 בדצמבר 2023</t>
  </si>
  <si>
    <t>הראל פנסיה כללית לפי דוח כספי 31/12/23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</si>
</sst>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_);_(@_)"/>
  </numFmts>
  <fonts count="1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u/>
      <sz val="11"/>
      <color theme="10"/>
      <name val="David"/>
      <family val="2"/>
    </font>
    <font>
      <sz val="11"/>
      <color theme="1"/>
      <name val="David"/>
      <family val="2"/>
    </font>
    <font>
      <sz val="11"/>
      <color theme="1"/>
      <name val="David"/>
      <family val="2"/>
      <charset val="177"/>
    </font>
    <font>
      <sz val="10"/>
      <name val="Arial"/>
      <family val="2"/>
    </font>
    <font>
      <u/>
      <sz val="11"/>
      <color theme="10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/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4" fillId="0" borderId="0">
      <alignment horizontal="right" wrapText="1"/>
    </xf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9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/>
    <xf numFmtId="9" fontId="0" fillId="2" borderId="0" xfId="2" applyFont="1" applyFill="1" applyAlignment="1"/>
    <xf numFmtId="0" fontId="0" fillId="2" borderId="6" xfId="0" applyFill="1" applyBorder="1" applyAlignment="1"/>
    <xf numFmtId="165" fontId="0" fillId="2" borderId="6" xfId="0" applyNumberFormat="1" applyFont="1" applyFill="1" applyBorder="1" applyAlignment="1">
      <alignment horizontal="center" wrapText="1"/>
    </xf>
    <xf numFmtId="10" fontId="0" fillId="2" borderId="6" xfId="2" applyNumberFormat="1" applyFont="1" applyFill="1" applyBorder="1" applyAlignment="1"/>
    <xf numFmtId="0" fontId="11" fillId="2" borderId="0" xfId="0" applyFont="1" applyFill="1" applyAlignment="1"/>
    <xf numFmtId="165" fontId="0" fillId="2" borderId="0" xfId="0" applyNumberFormat="1" applyFill="1" applyAlignment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1" fillId="2" borderId="3" xfId="0" applyFont="1" applyFill="1" applyBorder="1" applyAlignment="1">
      <alignment wrapText="1"/>
    </xf>
    <xf numFmtId="164" fontId="8" fillId="2" borderId="3" xfId="1" applyNumberFormat="1" applyFont="1" applyFill="1" applyBorder="1"/>
    <xf numFmtId="164" fontId="8" fillId="3" borderId="3" xfId="1" applyNumberFormat="1" applyFont="1" applyFill="1" applyBorder="1"/>
    <xf numFmtId="0" fontId="8" fillId="3" borderId="3" xfId="0" applyFont="1" applyFill="1" applyBorder="1"/>
    <xf numFmtId="43" fontId="8" fillId="2" borderId="3" xfId="1" applyNumberFormat="1" applyFont="1" applyFill="1" applyBorder="1"/>
    <xf numFmtId="164" fontId="8" fillId="2" borderId="3" xfId="0" applyNumberFormat="1" applyFont="1" applyFill="1" applyBorder="1"/>
    <xf numFmtId="10" fontId="0" fillId="2" borderId="0" xfId="0" applyNumberFormat="1" applyFill="1"/>
    <xf numFmtId="164" fontId="0" fillId="2" borderId="6" xfId="1" applyNumberFormat="1" applyFont="1" applyFill="1" applyBorder="1" applyAlignment="1"/>
    <xf numFmtId="164" fontId="0" fillId="2" borderId="0" xfId="0" applyNumberFormat="1" applyFill="1"/>
    <xf numFmtId="0" fontId="1" fillId="2" borderId="6" xfId="0" applyFont="1" applyFill="1" applyBorder="1" applyAlignment="1"/>
    <xf numFmtId="164" fontId="1" fillId="2" borderId="6" xfId="1" applyNumberFormat="1" applyFont="1" applyFill="1" applyBorder="1" applyAlignment="1"/>
    <xf numFmtId="0" fontId="0" fillId="2" borderId="9" xfId="0" applyFill="1" applyBorder="1"/>
    <xf numFmtId="164" fontId="0" fillId="2" borderId="9" xfId="0" applyNumberFormat="1" applyFill="1" applyBorder="1"/>
    <xf numFmtId="0" fontId="1" fillId="2" borderId="10" xfId="0" applyFont="1" applyFill="1" applyBorder="1"/>
    <xf numFmtId="2" fontId="8" fillId="0" borderId="3" xfId="0" applyNumberFormat="1" applyFont="1" applyFill="1" applyBorder="1"/>
    <xf numFmtId="164" fontId="4" fillId="0" borderId="3" xfId="0" applyNumberFormat="1" applyFont="1" applyFill="1" applyBorder="1"/>
    <xf numFmtId="164" fontId="0" fillId="3" borderId="6" xfId="1" applyNumberFormat="1" applyFont="1" applyFill="1" applyBorder="1" applyAlignment="1"/>
    <xf numFmtId="0" fontId="5" fillId="2" borderId="3" xfId="0" applyFont="1" applyFill="1" applyBorder="1" applyAlignment="1">
      <alignment horizontal="right" vertical="center"/>
    </xf>
    <xf numFmtId="164" fontId="0" fillId="0" borderId="6" xfId="1" applyNumberFormat="1" applyFont="1" applyFill="1" applyBorder="1" applyAlignment="1"/>
    <xf numFmtId="3" fontId="0" fillId="2" borderId="0" xfId="0" applyNumberFormat="1" applyFill="1"/>
    <xf numFmtId="43" fontId="8" fillId="0" borderId="3" xfId="1" applyNumberFormat="1" applyFont="1" applyFill="1" applyBorder="1"/>
    <xf numFmtId="0" fontId="1" fillId="2" borderId="0" xfId="0" applyFont="1" applyFill="1" applyBorder="1"/>
    <xf numFmtId="164" fontId="1" fillId="2" borderId="0" xfId="1" applyNumberFormat="1" applyFont="1" applyFill="1" applyBorder="1" applyAlignment="1"/>
    <xf numFmtId="3" fontId="14" fillId="0" borderId="6" xfId="0" applyNumberFormat="1" applyFont="1" applyFill="1" applyBorder="1" applyAlignment="1">
      <alignment horizontal="right" wrapText="1"/>
    </xf>
    <xf numFmtId="0" fontId="0" fillId="2" borderId="11" xfId="0" applyFill="1" applyBorder="1"/>
    <xf numFmtId="164" fontId="0" fillId="2" borderId="12" xfId="0" applyNumberFormat="1" applyFill="1" applyBorder="1"/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vertical="center"/>
    </xf>
    <xf numFmtId="0" fontId="11" fillId="0" borderId="0" xfId="0" applyFont="1" applyFill="1" applyAlignment="1"/>
  </cellXfs>
  <cellStyles count="21">
    <cellStyle name="=C:\WINNT\SYSTEM32\COMMAND.COM" xfId="8" xr:uid="{00000000-0005-0000-0000-000000000000}"/>
    <cellStyle name="Comma" xfId="1" builtinId="3"/>
    <cellStyle name="Comma [0] 2" xfId="7" xr:uid="{00000000-0005-0000-0000-000002000000}"/>
    <cellStyle name="Comma 2" xfId="9" xr:uid="{00000000-0005-0000-0000-000003000000}"/>
    <cellStyle name="Comma 2 2" xfId="16" xr:uid="{764FD558-379B-4CF2-A7B1-7A2371CABBB7}"/>
    <cellStyle name="Hyperlink 2" xfId="3" xr:uid="{00000000-0005-0000-0000-000004000000}"/>
    <cellStyle name="Hyperlink 2 2" xfId="10" xr:uid="{00000000-0005-0000-0000-000005000000}"/>
    <cellStyle name="Normal" xfId="0" builtinId="0"/>
    <cellStyle name="Normal 114" xfId="20" xr:uid="{D4CD49ED-EFB7-47AC-B936-3318754CC02B}"/>
    <cellStyle name="Normal 18" xfId="17" xr:uid="{102593F9-C321-4B59-A59A-710922DEF2CF}"/>
    <cellStyle name="Normal 2" xfId="11" xr:uid="{00000000-0005-0000-0000-000007000000}"/>
    <cellStyle name="Normal 2 2" xfId="5" xr:uid="{00000000-0005-0000-0000-000008000000}"/>
    <cellStyle name="Normal 2 2 2" xfId="12" xr:uid="{00000000-0005-0000-0000-000009000000}"/>
    <cellStyle name="Normal 2 3" xfId="15" xr:uid="{C7CC735D-D008-4E42-B68F-E6D22B524224}"/>
    <cellStyle name="Normal 3" xfId="13" xr:uid="{00000000-0005-0000-0000-00000A000000}"/>
    <cellStyle name="Normal 4" xfId="4" xr:uid="{00000000-0005-0000-0000-00000B000000}"/>
    <cellStyle name="Normal 4 2" xfId="14" xr:uid="{00000000-0005-0000-0000-00000C000000}"/>
    <cellStyle name="Normal 4 5" xfId="18" xr:uid="{BC69E87F-D942-43F1-9EC1-B7C78DA91AA8}"/>
    <cellStyle name="Normal 58 3" xfId="19" xr:uid="{700CF3F3-F145-4406-9434-03F502848C54}"/>
    <cellStyle name="Percent" xfId="2" builtinId="5"/>
    <cellStyle name="תוכן - מיכון דוחות" xfId="6" xr:uid="{00000000-0005-0000-0000-00000E000000}"/>
  </cellStyles>
  <dxfs count="0"/>
  <tableStyles count="0" defaultTableStyle="TableStyleMedium9" defaultPivotStyle="PivotStyleLight16"/>
  <colors>
    <mruColors>
      <color rgb="FF9999FF"/>
      <color rgb="FFCCFF99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\Pensia\Q3\2009\&#1506;&#1514;&#1497;&#1491;&#1497;&#1514;%20&#1493;&#1493;&#1514;&#1497;&#1511;&#1492;\Designed_Excels\all_tables_Atidit_Vati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anceRam\Pensia\&#1513;&#1493;&#1496;&#1507;%20-%20&#1499;&#1505;&#1508;&#1497;&#1501;%20&#1508;&#1504;&#1505;&#1497;&#1492;\&#1504;&#1499;&#1505;&#1497;&#1501;%20&#1500;&#1488;&#1514;&#1512;\2021\&#1504;&#1499;&#1505;&#1497;%20&#1508;&#1504;&#1505;&#1497;&#1492;%20&#1500;&#1488;&#1514;&#1512;%20%2031.1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menu"/>
      <sheetName val="מאזנים"/>
      <sheetName val="דוח_הכנסות_והוצאות"/>
      <sheetName val="דוח_תנועה_בקרן_הפנסיה"/>
      <sheetName val="נכסים_לפי_קבוצות_עמיתים"/>
      <sheetName val="נכסים_לפי_קבוצות_שוטף"/>
      <sheetName val="נכסים_לפי_קבוצות_מספרי_השוואה"/>
      <sheetName val="נכסים_לפי_קבוצות_שנתי"/>
      <sheetName val="תשואת_הקרן_נומינלית_ברוטו"/>
      <sheetName val="גיליון1"/>
    </sheetNames>
    <sheetDataSet>
      <sheetData sheetId="0">
        <row r="3">
          <cell r="C3">
            <v>0</v>
          </cell>
        </row>
        <row r="4">
          <cell r="C4" t="str">
            <v>Ok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יכום 12.2021 "/>
    </sheetNames>
    <sheetDataSet>
      <sheetData sheetId="0">
        <row r="32">
          <cell r="B32">
            <v>512148.13146806706</v>
          </cell>
        </row>
        <row r="33">
          <cell r="B33">
            <v>8184677.549766033</v>
          </cell>
        </row>
        <row r="34">
          <cell r="B34">
            <v>8765456.9320483431</v>
          </cell>
        </row>
        <row r="35">
          <cell r="B35">
            <v>459721.74332750897</v>
          </cell>
        </row>
        <row r="36">
          <cell r="B36">
            <v>183587</v>
          </cell>
        </row>
        <row r="37">
          <cell r="B37">
            <v>22299.833316321998</v>
          </cell>
        </row>
        <row r="38">
          <cell r="B38">
            <v>18127891.189926274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99FF"/>
    <pageSetUpPr fitToPage="1"/>
  </sheetPr>
  <dimension ref="A1:N14"/>
  <sheetViews>
    <sheetView rightToLeft="1" zoomScale="90" zoomScaleNormal="90" workbookViewId="0">
      <selection activeCell="E11" sqref="E11"/>
    </sheetView>
  </sheetViews>
  <sheetFormatPr defaultRowHeight="14.25" x14ac:dyDescent="0.2"/>
  <cols>
    <col min="1" max="1" width="41.75" style="1" customWidth="1"/>
    <col min="2" max="2" width="7.75" style="1" customWidth="1"/>
    <col min="3" max="3" width="15.125" style="1" bestFit="1" customWidth="1"/>
    <col min="4" max="14" width="8.75" style="1" customWidth="1"/>
    <col min="15" max="15" width="13.25" style="1" customWidth="1"/>
    <col min="16" max="16384" width="9" style="1"/>
  </cols>
  <sheetData>
    <row r="1" spans="1:14" ht="20.25" customHeight="1" x14ac:dyDescent="0.25">
      <c r="A1" s="10" t="s">
        <v>36</v>
      </c>
      <c r="B1" s="11"/>
      <c r="C1" s="11"/>
      <c r="D1" s="11"/>
      <c r="E1" s="11"/>
      <c r="F1" s="11"/>
      <c r="G1" s="11"/>
      <c r="H1" s="9"/>
      <c r="I1" s="9"/>
    </row>
    <row r="2" spans="1:14" ht="15" customHeight="1" thickBot="1" x14ac:dyDescent="0.3">
      <c r="A2" s="12"/>
      <c r="B2" s="13"/>
      <c r="D2" s="13"/>
      <c r="E2" s="13"/>
      <c r="F2" s="13"/>
      <c r="G2" s="13"/>
      <c r="H2" s="13"/>
      <c r="I2" s="9"/>
      <c r="J2" s="9"/>
      <c r="K2" s="9"/>
      <c r="L2" s="9"/>
      <c r="M2" s="9"/>
    </row>
    <row r="3" spans="1:14" ht="15" thickBot="1" x14ac:dyDescent="0.25"/>
    <row r="4" spans="1:14" ht="15" thickBot="1" x14ac:dyDescent="0.25">
      <c r="A4" s="45" t="s">
        <v>8</v>
      </c>
      <c r="B4" s="45"/>
      <c r="C4" s="44" t="s">
        <v>0</v>
      </c>
      <c r="D4" s="1">
        <v>2164</v>
      </c>
      <c r="E4" s="1">
        <v>9862</v>
      </c>
      <c r="F4" s="1">
        <v>9858</v>
      </c>
      <c r="G4" s="1">
        <v>9856</v>
      </c>
      <c r="H4" s="1">
        <v>13278</v>
      </c>
      <c r="I4" s="1">
        <v>13279</v>
      </c>
      <c r="J4" s="1">
        <v>13424</v>
      </c>
      <c r="K4" s="1">
        <v>14192</v>
      </c>
      <c r="L4" s="1">
        <v>14193</v>
      </c>
      <c r="M4" s="1">
        <v>14194</v>
      </c>
      <c r="N4" s="1">
        <v>13684</v>
      </c>
    </row>
    <row r="5" spans="1:14" ht="90.75" thickBot="1" x14ac:dyDescent="0.3">
      <c r="A5" s="45"/>
      <c r="B5" s="45"/>
      <c r="C5" s="44"/>
      <c r="D5" s="14" t="s">
        <v>9</v>
      </c>
      <c r="E5" s="14" t="s">
        <v>27</v>
      </c>
      <c r="F5" s="14" t="s">
        <v>28</v>
      </c>
      <c r="G5" s="14" t="s">
        <v>29</v>
      </c>
      <c r="H5" s="14" t="s">
        <v>30</v>
      </c>
      <c r="I5" s="14" t="s">
        <v>23</v>
      </c>
      <c r="J5" s="14" t="s">
        <v>31</v>
      </c>
      <c r="K5" s="14" t="s">
        <v>33</v>
      </c>
      <c r="L5" s="14" t="s">
        <v>34</v>
      </c>
      <c r="M5" s="14" t="s">
        <v>35</v>
      </c>
      <c r="N5" s="14" t="s">
        <v>32</v>
      </c>
    </row>
    <row r="6" spans="1:14" ht="15.75" thickBot="1" x14ac:dyDescent="0.3">
      <c r="A6" s="46" t="s">
        <v>6</v>
      </c>
      <c r="B6" s="31" t="s">
        <v>1</v>
      </c>
      <c r="C6" s="15">
        <v>3560408.7806318742</v>
      </c>
      <c r="D6" s="15">
        <v>927096.91956587462</v>
      </c>
      <c r="E6" s="15">
        <v>1262541.3457515002</v>
      </c>
      <c r="F6" s="15">
        <v>311297.55044299999</v>
      </c>
      <c r="G6" s="15">
        <v>138928.22292899998</v>
      </c>
      <c r="H6" s="15">
        <v>261720.634036</v>
      </c>
      <c r="I6" s="15">
        <v>9516.5222844999989</v>
      </c>
      <c r="J6" s="15">
        <v>634771.34112849995</v>
      </c>
      <c r="K6" s="15">
        <v>2296.4811425000003</v>
      </c>
      <c r="L6" s="15">
        <v>1027.116532</v>
      </c>
      <c r="M6" s="15">
        <v>443.37062300000002</v>
      </c>
      <c r="N6" s="15">
        <v>10769.276196000001</v>
      </c>
    </row>
    <row r="7" spans="1:14" ht="15.75" thickBot="1" x14ac:dyDescent="0.3">
      <c r="A7" s="46"/>
      <c r="B7" s="31" t="s">
        <v>2</v>
      </c>
      <c r="C7" s="15">
        <v>314833.18541110418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5.75" thickBot="1" x14ac:dyDescent="0.3">
      <c r="A8" s="46" t="s">
        <v>3</v>
      </c>
      <c r="B8" s="46"/>
      <c r="C8" s="18">
        <v>6.636310547403057</v>
      </c>
      <c r="D8" s="34">
        <v>0.2920335237217575</v>
      </c>
      <c r="E8" s="34">
        <v>0.14896985380419281</v>
      </c>
      <c r="F8" s="34">
        <v>0.21109362990585634</v>
      </c>
      <c r="G8" s="34">
        <v>0.30894523810700569</v>
      </c>
      <c r="H8" s="34">
        <v>9.2866342370490074E-2</v>
      </c>
      <c r="I8" s="34">
        <v>0.16655570945818265</v>
      </c>
      <c r="J8" s="34">
        <v>7.8882354053555481E-2</v>
      </c>
      <c r="K8" s="34">
        <v>0.10853974335951477</v>
      </c>
      <c r="L8" s="34">
        <v>0.10489238331954365</v>
      </c>
      <c r="M8" s="34">
        <v>6.8350917587034488E-2</v>
      </c>
      <c r="N8" s="34">
        <v>0.23336870776899943</v>
      </c>
    </row>
    <row r="9" spans="1:14" ht="15.75" thickBot="1" x14ac:dyDescent="0.3">
      <c r="A9" s="46" t="s">
        <v>5</v>
      </c>
      <c r="B9" s="46"/>
      <c r="C9" s="18">
        <v>8.6774714215699156</v>
      </c>
      <c r="D9" s="34">
        <v>0.7595916538887405</v>
      </c>
      <c r="E9" s="34">
        <v>1.1708916567530165</v>
      </c>
      <c r="F9" s="34">
        <v>1.4216362122031587</v>
      </c>
      <c r="G9" s="34">
        <v>1.4204072667788388</v>
      </c>
      <c r="H9" s="34">
        <v>0.94944511298212642</v>
      </c>
      <c r="I9" s="34">
        <v>1.0083155854616817</v>
      </c>
      <c r="J9" s="34">
        <v>1.0627887113075756</v>
      </c>
      <c r="K9" s="34">
        <v>0.97813537816739504</v>
      </c>
      <c r="L9" s="34">
        <v>2.1063812613637602</v>
      </c>
      <c r="M9" s="34">
        <v>1.3265357239629736</v>
      </c>
      <c r="N9" s="34">
        <v>1.3178487669273868</v>
      </c>
    </row>
    <row r="10" spans="1:14" ht="15.75" thickBot="1" x14ac:dyDescent="0.3">
      <c r="A10" s="40" t="s">
        <v>24</v>
      </c>
      <c r="B10" s="41"/>
      <c r="C10" s="28"/>
      <c r="D10" s="34">
        <v>0.25021198211232371</v>
      </c>
      <c r="E10" s="34">
        <v>0.21462450703164843</v>
      </c>
      <c r="F10" s="34">
        <v>0.23705304404624916</v>
      </c>
      <c r="G10" s="34">
        <v>0.13571963477906324</v>
      </c>
      <c r="H10" s="34">
        <v>9.5904997412300921E-2</v>
      </c>
      <c r="I10" s="34">
        <v>1.6587146208777692E-4</v>
      </c>
      <c r="J10" s="34">
        <v>2.3780185965817907E-2</v>
      </c>
      <c r="K10" s="34">
        <v>4.8090348595485784E-2</v>
      </c>
      <c r="L10" s="34">
        <v>0.10766338992903256</v>
      </c>
      <c r="M10" s="34">
        <v>0.24554022899042319</v>
      </c>
      <c r="N10" s="34">
        <v>2.4501929524799883E-2</v>
      </c>
    </row>
    <row r="11" spans="1:14" ht="15.75" thickBot="1" x14ac:dyDescent="0.3">
      <c r="A11" s="40" t="s">
        <v>25</v>
      </c>
      <c r="B11" s="41"/>
      <c r="C11" s="28"/>
      <c r="D11" s="34">
        <v>0.25021198211232371</v>
      </c>
      <c r="E11" s="34">
        <v>0.21462450703164843</v>
      </c>
      <c r="F11" s="34">
        <v>0.23705304404624916</v>
      </c>
      <c r="G11" s="34">
        <v>0.13571963477906324</v>
      </c>
      <c r="H11" s="34">
        <v>9.5904997412300921E-2</v>
      </c>
      <c r="I11" s="34">
        <v>1.6587146208777692E-4</v>
      </c>
      <c r="J11" s="34">
        <v>2.3780185965817907E-2</v>
      </c>
      <c r="K11" s="34">
        <v>4.8090348595485784E-2</v>
      </c>
      <c r="L11" s="34">
        <v>0.10766338992903256</v>
      </c>
      <c r="M11" s="34">
        <v>0.24554022899042319</v>
      </c>
      <c r="N11" s="34">
        <v>2.4501929524799883E-2</v>
      </c>
    </row>
    <row r="12" spans="1:14" ht="15.75" thickBot="1" x14ac:dyDescent="0.3">
      <c r="A12" s="40" t="s">
        <v>4</v>
      </c>
      <c r="B12" s="41"/>
      <c r="C12" s="18"/>
      <c r="D12" s="34">
        <v>7.1667328976603883</v>
      </c>
      <c r="E12" s="34">
        <v>8.9594488566410604</v>
      </c>
      <c r="F12" s="34">
        <v>8.6774714215699156</v>
      </c>
      <c r="G12" s="34">
        <v>6.8266222788412323</v>
      </c>
      <c r="H12" s="34">
        <v>14.179104460820046</v>
      </c>
      <c r="I12" s="34">
        <v>4.1659915593819097</v>
      </c>
      <c r="J12" s="34">
        <v>29.835638656505779</v>
      </c>
      <c r="K12" s="34">
        <v>9.4404588632527542</v>
      </c>
      <c r="L12" s="34">
        <v>1.04696242320097</v>
      </c>
      <c r="M12" s="34">
        <v>-4.0529676256393588</v>
      </c>
      <c r="N12" s="34">
        <v>7.8513003584670615</v>
      </c>
    </row>
    <row r="13" spans="1:14" ht="15.75" thickBot="1" x14ac:dyDescent="0.3">
      <c r="A13" s="42" t="s">
        <v>7</v>
      </c>
      <c r="B13" s="43"/>
      <c r="C13" s="19">
        <v>3875241.9660429782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2">
      <c r="C14" s="22">
        <v>0</v>
      </c>
    </row>
  </sheetData>
  <mergeCells count="9">
    <mergeCell ref="A10:B10"/>
    <mergeCell ref="A11:B11"/>
    <mergeCell ref="A12:B12"/>
    <mergeCell ref="A13:B13"/>
    <mergeCell ref="C4:C5"/>
    <mergeCell ref="A4:B5"/>
    <mergeCell ref="A6:A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</sheetPr>
  <dimension ref="B1:M40"/>
  <sheetViews>
    <sheetView rightToLeft="1" tabSelected="1" zoomScale="85" zoomScaleNormal="85" workbookViewId="0">
      <selection activeCell="F36" sqref="F36"/>
    </sheetView>
  </sheetViews>
  <sheetFormatPr defaultRowHeight="14.25" x14ac:dyDescent="0.2"/>
  <cols>
    <col min="1" max="1" width="9" style="1"/>
    <col min="2" max="2" width="33.375" style="1" bestFit="1" customWidth="1"/>
    <col min="3" max="3" width="14.125" style="1" bestFit="1" customWidth="1"/>
    <col min="4" max="4" width="11.875" style="1" bestFit="1" customWidth="1"/>
    <col min="5" max="5" width="10.875" style="1" bestFit="1" customWidth="1"/>
    <col min="6" max="6" width="11.875" style="1" bestFit="1" customWidth="1"/>
    <col min="7" max="7" width="11.875" style="1" customWidth="1"/>
    <col min="8" max="16384" width="9" style="1"/>
  </cols>
  <sheetData>
    <row r="1" spans="2:13" x14ac:dyDescent="0.2">
      <c r="C1" s="1">
        <v>2164</v>
      </c>
      <c r="D1" s="1">
        <v>9862</v>
      </c>
      <c r="E1" s="1">
        <v>9858</v>
      </c>
      <c r="F1" s="1">
        <v>9856</v>
      </c>
      <c r="G1" s="1">
        <v>13278</v>
      </c>
      <c r="H1" s="1">
        <v>13279</v>
      </c>
      <c r="I1" s="1">
        <v>13424</v>
      </c>
      <c r="J1" s="1">
        <v>14192</v>
      </c>
      <c r="K1" s="1">
        <v>14193</v>
      </c>
      <c r="L1" s="1">
        <v>14194</v>
      </c>
      <c r="M1" s="1">
        <v>13684</v>
      </c>
    </row>
    <row r="2" spans="2:13" ht="15" x14ac:dyDescent="0.25">
      <c r="B2" s="47" t="s">
        <v>37</v>
      </c>
    </row>
    <row r="4" spans="2:13" ht="63.75" x14ac:dyDescent="0.2">
      <c r="B4" s="4"/>
      <c r="C4" s="37" t="s">
        <v>9</v>
      </c>
      <c r="D4" s="37" t="s">
        <v>27</v>
      </c>
      <c r="E4" s="37" t="s">
        <v>28</v>
      </c>
      <c r="F4" s="37" t="s">
        <v>29</v>
      </c>
      <c r="G4" s="37" t="s">
        <v>30</v>
      </c>
      <c r="H4" s="37" t="s">
        <v>23</v>
      </c>
      <c r="I4" s="37" t="s">
        <v>31</v>
      </c>
      <c r="J4" s="37" t="s">
        <v>33</v>
      </c>
      <c r="K4" s="37" t="s">
        <v>34</v>
      </c>
      <c r="L4" s="37" t="s">
        <v>35</v>
      </c>
      <c r="M4" s="37" t="s">
        <v>32</v>
      </c>
    </row>
    <row r="5" spans="2:13" x14ac:dyDescent="0.2">
      <c r="B5" s="4" t="s">
        <v>11</v>
      </c>
      <c r="C5" s="6">
        <v>0.29795143148152542</v>
      </c>
      <c r="D5" s="6">
        <v>0.36632128940848468</v>
      </c>
      <c r="E5" s="6">
        <v>0.32316910868670207</v>
      </c>
      <c r="F5" s="6">
        <v>0.18433523980328895</v>
      </c>
      <c r="G5" s="6">
        <v>0.7153127757728599</v>
      </c>
      <c r="H5" s="6">
        <v>0</v>
      </c>
      <c r="I5" s="6">
        <v>0.96110666166634606</v>
      </c>
      <c r="J5" s="6">
        <v>0.94997960165396789</v>
      </c>
      <c r="K5" s="6">
        <v>0.42639306207954214</v>
      </c>
      <c r="L5" s="6">
        <v>0.87403677401964464</v>
      </c>
      <c r="M5" s="6">
        <v>5.8064282928527037E-3</v>
      </c>
    </row>
    <row r="6" spans="2:13" x14ac:dyDescent="0.2">
      <c r="B6" s="4" t="s">
        <v>12</v>
      </c>
      <c r="C6" s="6">
        <v>0.15528837133904147</v>
      </c>
      <c r="D6" s="6">
        <v>0.17668871624275914</v>
      </c>
      <c r="E6" s="6">
        <v>0.18966599097239265</v>
      </c>
      <c r="F6" s="6">
        <v>0.31681179073829824</v>
      </c>
      <c r="G6" s="6">
        <v>0.14340692853224687</v>
      </c>
      <c r="H6" s="6">
        <v>0.84613475412347738</v>
      </c>
      <c r="I6" s="6">
        <v>1.195211465974667E-2</v>
      </c>
      <c r="J6" s="6">
        <v>0</v>
      </c>
      <c r="K6" s="6">
        <v>7.7775378553638141E-2</v>
      </c>
      <c r="L6" s="6">
        <v>0</v>
      </c>
      <c r="M6" s="6">
        <v>0.79970569818413817</v>
      </c>
    </row>
    <row r="7" spans="2:13" x14ac:dyDescent="0.2">
      <c r="B7" s="4" t="s">
        <v>13</v>
      </c>
      <c r="C7" s="6">
        <v>9.7861927277120397E-2</v>
      </c>
      <c r="D7" s="6">
        <v>0.11273978255187363</v>
      </c>
      <c r="E7" s="6">
        <v>0.15859959170801813</v>
      </c>
      <c r="F7" s="6">
        <v>0.16219607028567498</v>
      </c>
      <c r="G7" s="6">
        <v>1.6930383414486549E-2</v>
      </c>
      <c r="H7" s="6">
        <v>0</v>
      </c>
      <c r="I7" s="6">
        <v>0</v>
      </c>
      <c r="J7" s="6">
        <v>0</v>
      </c>
      <c r="K7" s="6">
        <v>0.30159165711393693</v>
      </c>
      <c r="L7" s="6">
        <v>0</v>
      </c>
      <c r="M7" s="6">
        <v>0</v>
      </c>
    </row>
    <row r="8" spans="2:13" x14ac:dyDescent="0.2">
      <c r="B8" s="4" t="s">
        <v>14</v>
      </c>
      <c r="C8" s="6">
        <v>7.5478800238105909E-2</v>
      </c>
      <c r="D8" s="6">
        <v>9.1273227997118941E-2</v>
      </c>
      <c r="E8" s="6">
        <v>0.11219573662933835</v>
      </c>
      <c r="F8" s="6">
        <v>9.9319165590361455E-2</v>
      </c>
      <c r="G8" s="6">
        <v>0.11316118730050988</v>
      </c>
      <c r="H8" s="6">
        <v>0.15048677055866772</v>
      </c>
      <c r="I8" s="6">
        <v>2.3310091723691497E-2</v>
      </c>
      <c r="J8" s="6">
        <v>4.6731794609108132E-2</v>
      </c>
      <c r="K8" s="6">
        <v>0.18026233651645676</v>
      </c>
      <c r="L8" s="6">
        <v>0.1225955033538611</v>
      </c>
      <c r="M8" s="6">
        <v>0.19213178264455008</v>
      </c>
    </row>
    <row r="9" spans="2:13" x14ac:dyDescent="0.2">
      <c r="B9" s="4" t="s">
        <v>10</v>
      </c>
      <c r="C9" s="6">
        <v>0.16554564259866647</v>
      </c>
      <c r="D9" s="6">
        <v>0.11739057293984453</v>
      </c>
      <c r="E9" s="6">
        <v>0.13598942161910585</v>
      </c>
      <c r="F9" s="6">
        <v>0.18168947106698372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</row>
    <row r="10" spans="2:13" x14ac:dyDescent="0.2">
      <c r="B10" s="4" t="s">
        <v>15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</row>
    <row r="11" spans="2:13" x14ac:dyDescent="0.2">
      <c r="B11" s="4" t="s">
        <v>16</v>
      </c>
      <c r="C11" s="6">
        <v>5.4129395148350768E-3</v>
      </c>
      <c r="D11" s="6">
        <v>8.2009701581986353E-4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</row>
    <row r="12" spans="2:13" x14ac:dyDescent="0.2">
      <c r="B12" s="4" t="s">
        <v>17</v>
      </c>
      <c r="C12" s="6">
        <v>0.20246088755070524</v>
      </c>
      <c r="D12" s="6">
        <v>0.1347663138440994</v>
      </c>
      <c r="E12" s="6">
        <v>8.0380150384442933E-2</v>
      </c>
      <c r="F12" s="6">
        <v>5.5648262515392705E-2</v>
      </c>
      <c r="G12" s="6">
        <v>1.1188724979896826E-2</v>
      </c>
      <c r="H12" s="6">
        <v>3.3784753178549621E-3</v>
      </c>
      <c r="I12" s="6">
        <v>3.6311319502157543E-3</v>
      </c>
      <c r="J12" s="6">
        <v>3.2886037369240085E-3</v>
      </c>
      <c r="K12" s="6">
        <v>1.397756573642602E-2</v>
      </c>
      <c r="L12" s="6">
        <v>3.3677226264942797E-3</v>
      </c>
      <c r="M12" s="6">
        <v>2.3560908784590142E-3</v>
      </c>
    </row>
    <row r="13" spans="2:13" x14ac:dyDescent="0.2">
      <c r="B13" s="2"/>
      <c r="C13" s="3"/>
    </row>
    <row r="16" spans="2:13" x14ac:dyDescent="0.2">
      <c r="C16" s="20">
        <v>1</v>
      </c>
      <c r="D16" s="20">
        <v>1.0000000000000002</v>
      </c>
      <c r="E16" s="20">
        <v>0.99999999999999989</v>
      </c>
      <c r="F16" s="20">
        <v>1</v>
      </c>
      <c r="G16" s="20">
        <v>1</v>
      </c>
      <c r="H16" s="20">
        <v>1</v>
      </c>
      <c r="I16" s="20">
        <v>1</v>
      </c>
      <c r="J16" s="20">
        <v>1</v>
      </c>
      <c r="K16" s="20">
        <v>1</v>
      </c>
      <c r="L16" s="20">
        <v>1</v>
      </c>
      <c r="M16" s="20">
        <v>1</v>
      </c>
    </row>
    <row r="20" spans="2:13" x14ac:dyDescent="0.2">
      <c r="B20" s="4" t="s">
        <v>11</v>
      </c>
      <c r="C20" s="21">
        <v>276229.85430676496</v>
      </c>
      <c r="D20" s="21">
        <v>462495.77370721305</v>
      </c>
      <c r="E20" s="21">
        <v>100601.75191301799</v>
      </c>
      <c r="F20" s="21">
        <v>25609.367289061996</v>
      </c>
      <c r="G20" s="21">
        <v>187212.11320932399</v>
      </c>
      <c r="H20" s="21">
        <v>0</v>
      </c>
      <c r="I20" s="21">
        <v>610082.96459348197</v>
      </c>
      <c r="J20" s="21">
        <v>2181.6102409579994</v>
      </c>
      <c r="K20" s="21">
        <v>437.95536319200005</v>
      </c>
      <c r="L20" s="21">
        <v>387.52222902200009</v>
      </c>
      <c r="M20" s="21">
        <v>62.531029997999539</v>
      </c>
    </row>
    <row r="21" spans="2:13" x14ac:dyDescent="0.2">
      <c r="B21" s="4" t="s">
        <v>12</v>
      </c>
      <c r="C21" s="21">
        <v>143967.37071282699</v>
      </c>
      <c r="D21" s="21">
        <v>223076.80958423807</v>
      </c>
      <c r="E21" s="21">
        <v>59042.558392049978</v>
      </c>
      <c r="F21" s="21">
        <v>44014.099090225987</v>
      </c>
      <c r="G21" s="21">
        <v>37532.55226061499</v>
      </c>
      <c r="H21" s="21">
        <v>8052.2602433060001</v>
      </c>
      <c r="I21" s="21">
        <v>7586.8598518889985</v>
      </c>
      <c r="J21" s="21">
        <v>0</v>
      </c>
      <c r="K21" s="21">
        <v>79.884377094999991</v>
      </c>
      <c r="L21" s="21">
        <v>0</v>
      </c>
      <c r="M21" s="21">
        <v>8612.2515392599998</v>
      </c>
    </row>
    <row r="22" spans="2:13" x14ac:dyDescent="0.2">
      <c r="B22" s="4" t="s">
        <v>13</v>
      </c>
      <c r="C22" s="21">
        <v>90727.49132139796</v>
      </c>
      <c r="D22" s="21">
        <v>142338.63678277403</v>
      </c>
      <c r="E22" s="21">
        <v>49371.664399965972</v>
      </c>
      <c r="F22" s="21">
        <v>22533.611810856004</v>
      </c>
      <c r="G22" s="21">
        <v>4431.0306817119981</v>
      </c>
      <c r="H22" s="21">
        <v>0</v>
      </c>
      <c r="I22" s="21">
        <v>0</v>
      </c>
      <c r="J22" s="21">
        <v>0</v>
      </c>
      <c r="K22" s="21">
        <v>309.76977693500004</v>
      </c>
      <c r="L22" s="21">
        <v>0</v>
      </c>
      <c r="M22" s="21">
        <v>0</v>
      </c>
    </row>
    <row r="23" spans="2:13" x14ac:dyDescent="0.2">
      <c r="B23" s="4" t="s">
        <v>14</v>
      </c>
      <c r="C23" s="21">
        <v>69976.163193275992</v>
      </c>
      <c r="D23" s="21">
        <v>115236.22410656605</v>
      </c>
      <c r="E23" s="21">
        <v>34926.257982860996</v>
      </c>
      <c r="F23" s="21">
        <v>13798.23517826</v>
      </c>
      <c r="G23" s="21">
        <v>29616.617688555998</v>
      </c>
      <c r="H23" s="21">
        <v>1432.1107055439998</v>
      </c>
      <c r="I23" s="21">
        <v>14796.578185275999</v>
      </c>
      <c r="J23" s="21">
        <v>107.31868507499999</v>
      </c>
      <c r="K23" s="21">
        <v>185.15042593300004</v>
      </c>
      <c r="L23" s="21">
        <v>54.355244698999989</v>
      </c>
      <c r="M23" s="21">
        <v>2069.1202333289993</v>
      </c>
    </row>
    <row r="24" spans="2:13" x14ac:dyDescent="0.2">
      <c r="B24" s="4" t="s">
        <v>10</v>
      </c>
      <c r="C24" s="21">
        <v>153476.85530077692</v>
      </c>
      <c r="D24" s="21">
        <v>148210.45193801096</v>
      </c>
      <c r="E24" s="21">
        <v>42333.173836187998</v>
      </c>
      <c r="F24" s="21">
        <v>25241.795340246004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</row>
    <row r="25" spans="2:13" x14ac:dyDescent="0.2">
      <c r="B25" s="4" t="s">
        <v>16</v>
      </c>
      <c r="C25" s="21">
        <v>5018.3195499999993</v>
      </c>
      <c r="D25" s="21">
        <v>1035.4063899999999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</row>
    <row r="26" spans="2:13" x14ac:dyDescent="0.2">
      <c r="B26" s="4" t="s">
        <v>17</v>
      </c>
      <c r="C26" s="32">
        <v>187700.86518083175</v>
      </c>
      <c r="D26" s="32">
        <v>170148.0432426983</v>
      </c>
      <c r="E26" s="32">
        <v>25022.143918917049</v>
      </c>
      <c r="F26" s="32">
        <v>7731.1142203499912</v>
      </c>
      <c r="G26" s="32">
        <v>2928.3201957930287</v>
      </c>
      <c r="H26" s="32">
        <v>32.151335649999965</v>
      </c>
      <c r="I26" s="32">
        <v>2304.9384978529997</v>
      </c>
      <c r="J26" s="32">
        <v>7.552216467001017</v>
      </c>
      <c r="K26" s="32">
        <v>14.356588844999919</v>
      </c>
      <c r="L26" s="32">
        <v>1.4931492789999652</v>
      </c>
      <c r="M26" s="32">
        <v>25.373393413001395</v>
      </c>
    </row>
    <row r="27" spans="2:13" ht="15" x14ac:dyDescent="0.25">
      <c r="B27" s="23" t="s">
        <v>18</v>
      </c>
      <c r="C27" s="24">
        <v>927096.91956587462</v>
      </c>
      <c r="D27" s="24">
        <v>1262541.3457515002</v>
      </c>
      <c r="E27" s="24">
        <v>311297.55044299999</v>
      </c>
      <c r="F27" s="24">
        <v>138928.22292899998</v>
      </c>
      <c r="G27" s="24">
        <v>261720.634036</v>
      </c>
      <c r="H27" s="24">
        <v>9516.5222844999989</v>
      </c>
      <c r="I27" s="24">
        <v>634771.34112849995</v>
      </c>
      <c r="J27" s="24">
        <v>2296.4811425000003</v>
      </c>
      <c r="K27" s="24">
        <v>1027.116532</v>
      </c>
      <c r="L27" s="24">
        <v>443.37062300000002</v>
      </c>
      <c r="M27" s="24">
        <v>10769.276196000001</v>
      </c>
    </row>
    <row r="28" spans="2:13" ht="15" x14ac:dyDescent="0.25">
      <c r="B28" s="27" t="s">
        <v>19</v>
      </c>
      <c r="C28" s="24">
        <v>314833.18541110418</v>
      </c>
    </row>
    <row r="29" spans="2:13" ht="15.75" thickBot="1" x14ac:dyDescent="0.3">
      <c r="B29" s="35"/>
      <c r="C29" s="36"/>
    </row>
    <row r="30" spans="2:13" ht="15" thickBot="1" x14ac:dyDescent="0.25">
      <c r="B30" s="38" t="s">
        <v>20</v>
      </c>
      <c r="C30" s="39">
        <v>3875241.9660429782</v>
      </c>
    </row>
    <row r="31" spans="2:13" ht="15" thickTop="1" x14ac:dyDescent="0.2"/>
    <row r="34" spans="2:3" x14ac:dyDescent="0.2">
      <c r="B34" s="2"/>
      <c r="C34" s="8"/>
    </row>
    <row r="35" spans="2:3" x14ac:dyDescent="0.2">
      <c r="B35" s="2"/>
    </row>
    <row r="37" spans="2:3" x14ac:dyDescent="0.2">
      <c r="C37" s="33"/>
    </row>
    <row r="38" spans="2:3" x14ac:dyDescent="0.2">
      <c r="B38" s="2"/>
      <c r="C38" s="22"/>
    </row>
    <row r="39" spans="2:3" x14ac:dyDescent="0.2">
      <c r="B39" s="2"/>
      <c r="C39" s="22"/>
    </row>
    <row r="40" spans="2:3" x14ac:dyDescent="0.2">
      <c r="C40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</sheetPr>
  <dimension ref="B2:C33"/>
  <sheetViews>
    <sheetView rightToLeft="1" workbookViewId="0">
      <selection activeCell="C32" sqref="C32"/>
    </sheetView>
  </sheetViews>
  <sheetFormatPr defaultRowHeight="14.25" x14ac:dyDescent="0.2"/>
  <cols>
    <col min="1" max="1" width="9" style="1"/>
    <col min="2" max="2" width="25.125" style="1" bestFit="1" customWidth="1"/>
    <col min="3" max="3" width="10.875" style="1" bestFit="1" customWidth="1"/>
    <col min="4" max="16384" width="9" style="1"/>
  </cols>
  <sheetData>
    <row r="2" spans="2:3" ht="15" x14ac:dyDescent="0.25">
      <c r="B2" s="7" t="s">
        <v>26</v>
      </c>
    </row>
    <row r="4" spans="2:3" ht="28.5" x14ac:dyDescent="0.2">
      <c r="B4" s="4"/>
      <c r="C4" s="5" t="s">
        <v>9</v>
      </c>
    </row>
    <row r="5" spans="2:3" x14ac:dyDescent="0.2">
      <c r="B5" s="4" t="s">
        <v>11</v>
      </c>
      <c r="C5" s="6">
        <f>C20/$C$28</f>
        <v>1.4125966769881463E-2</v>
      </c>
    </row>
    <row r="6" spans="2:3" x14ac:dyDescent="0.2">
      <c r="B6" s="4" t="s">
        <v>12</v>
      </c>
      <c r="C6" s="6">
        <f t="shared" ref="C6:C12" si="0">C21/$C$28</f>
        <v>0.22574820061814138</v>
      </c>
    </row>
    <row r="7" spans="2:3" x14ac:dyDescent="0.2">
      <c r="B7" s="4" t="s">
        <v>13</v>
      </c>
      <c r="C7" s="6">
        <f t="shared" si="0"/>
        <v>0.24176713431434829</v>
      </c>
    </row>
    <row r="8" spans="2:3" x14ac:dyDescent="0.2">
      <c r="B8" s="4" t="s">
        <v>14</v>
      </c>
      <c r="C8" s="6">
        <f t="shared" si="0"/>
        <v>1.2679963009488362E-2</v>
      </c>
    </row>
    <row r="9" spans="2:3" x14ac:dyDescent="0.2">
      <c r="B9" s="4" t="s">
        <v>10</v>
      </c>
      <c r="C9" s="6">
        <f t="shared" si="0"/>
        <v>5.063661014750088E-3</v>
      </c>
    </row>
    <row r="10" spans="2:3" x14ac:dyDescent="0.2">
      <c r="B10" s="4" t="s">
        <v>15</v>
      </c>
      <c r="C10" s="6">
        <f t="shared" si="0"/>
        <v>0</v>
      </c>
    </row>
    <row r="11" spans="2:3" x14ac:dyDescent="0.2">
      <c r="B11" s="4" t="s">
        <v>16</v>
      </c>
      <c r="C11" s="6">
        <f t="shared" si="0"/>
        <v>6.1507427339041953E-4</v>
      </c>
    </row>
    <row r="12" spans="2:3" x14ac:dyDescent="0.2">
      <c r="B12" s="4" t="s">
        <v>17</v>
      </c>
      <c r="C12" s="6">
        <f t="shared" si="0"/>
        <v>0.5</v>
      </c>
    </row>
    <row r="13" spans="2:3" x14ac:dyDescent="0.2">
      <c r="B13" s="2"/>
      <c r="C13" s="3"/>
    </row>
    <row r="16" spans="2:3" x14ac:dyDescent="0.2">
      <c r="C16" s="20">
        <f>SUM(C5:C15)</f>
        <v>1</v>
      </c>
    </row>
    <row r="20" spans="2:3" x14ac:dyDescent="0.2">
      <c r="B20" s="4" t="s">
        <v>11</v>
      </c>
      <c r="C20" s="21">
        <f>ROUND('[2]סיכום 12.2021 '!B32,0)</f>
        <v>512148</v>
      </c>
    </row>
    <row r="21" spans="2:3" x14ac:dyDescent="0.2">
      <c r="B21" s="4" t="s">
        <v>12</v>
      </c>
      <c r="C21" s="21">
        <f>ROUND('[2]סיכום 12.2021 '!B33,0)</f>
        <v>8184678</v>
      </c>
    </row>
    <row r="22" spans="2:3" x14ac:dyDescent="0.2">
      <c r="B22" s="4" t="s">
        <v>13</v>
      </c>
      <c r="C22" s="21">
        <f>ROUND('[2]סיכום 12.2021 '!B34,0)</f>
        <v>8765457</v>
      </c>
    </row>
    <row r="23" spans="2:3" x14ac:dyDescent="0.2">
      <c r="B23" s="4" t="s">
        <v>14</v>
      </c>
      <c r="C23" s="21">
        <f>ROUND('[2]סיכום 12.2021 '!B35,0)</f>
        <v>459722</v>
      </c>
    </row>
    <row r="24" spans="2:3" x14ac:dyDescent="0.2">
      <c r="B24" s="4" t="s">
        <v>10</v>
      </c>
      <c r="C24" s="21">
        <f>ROUND('[2]סיכום 12.2021 '!B36,0)</f>
        <v>183587</v>
      </c>
    </row>
    <row r="25" spans="2:3" x14ac:dyDescent="0.2">
      <c r="B25" s="4" t="s">
        <v>15</v>
      </c>
      <c r="C25" s="21"/>
    </row>
    <row r="26" spans="2:3" x14ac:dyDescent="0.2">
      <c r="B26" s="4" t="s">
        <v>16</v>
      </c>
      <c r="C26" s="21">
        <f>ROUND('[2]סיכום 12.2021 '!B37,0)</f>
        <v>22300</v>
      </c>
    </row>
    <row r="27" spans="2:3" x14ac:dyDescent="0.2">
      <c r="B27" s="4" t="s">
        <v>17</v>
      </c>
      <c r="C27" s="30">
        <f>ROUND('[2]סיכום 12.2021 '!B38,0)+C37+C36+1</f>
        <v>18127892</v>
      </c>
    </row>
    <row r="28" spans="2:3" ht="15" x14ac:dyDescent="0.25">
      <c r="B28" s="23" t="s">
        <v>18</v>
      </c>
      <c r="C28" s="24">
        <f>SUM(C20:C27)</f>
        <v>36255784</v>
      </c>
    </row>
    <row r="29" spans="2:3" ht="15" x14ac:dyDescent="0.25">
      <c r="B29" s="27" t="s">
        <v>19</v>
      </c>
      <c r="C29" s="24"/>
    </row>
    <row r="30" spans="2:3" ht="15" thickBot="1" x14ac:dyDescent="0.25">
      <c r="B30" s="25" t="s">
        <v>20</v>
      </c>
      <c r="C30" s="26">
        <f>SUM(C28:C29)</f>
        <v>36255784</v>
      </c>
    </row>
    <row r="31" spans="2:3" ht="3.75" customHeight="1" thickTop="1" thickBot="1" x14ac:dyDescent="0.25"/>
    <row r="32" spans="2:3" ht="15.75" thickBot="1" x14ac:dyDescent="0.3">
      <c r="B32" s="1" t="s">
        <v>21</v>
      </c>
      <c r="C32" s="29">
        <v>2475</v>
      </c>
    </row>
    <row r="33" spans="2:3" x14ac:dyDescent="0.2">
      <c r="B33" s="1" t="s">
        <v>22</v>
      </c>
      <c r="C33" s="22">
        <f>C32-C30</f>
        <v>-36253309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02F8A1EE90A25E418DFA191C40D49E32" ma:contentTypeVersion="64" ma:contentTypeDescription="מאפיינים המנוהלים עבור קבצים באתר" ma:contentTypeScope="" ma:versionID="6a6b2c684255aae9fa3bbf393596ef1c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576e78fa5723437fdf1770017634eab4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Summary xmlns="0B10FADA-9D34-4C2D-8090-B9DB555D658B" xsi:nil="true"/>
    <HarelAutoKeyAssignment xmlns="21e3d994-461f-4904-b5d3-a3b49fb448a4">false</HarelAutoKeyAssignment>
    <HarelInfoTypeTaxHTField xmlns="0b10fada-9d34-4c2d-8090-b9db555d65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מידע רגולטורי</TermName>
          <TermId xmlns="http://schemas.microsoft.com/office/infopath/2007/PartnerControls">b45b3a63-8da7-443c-a671-76f25522376b</TermId>
        </TermInfo>
        <TermInfo xmlns="http://schemas.microsoft.com/office/infopath/2007/PartnerControls">
          <TermName xmlns="http://schemas.microsoft.com/office/infopath/2007/PartnerControls">דוחות</TermName>
          <TermId xmlns="http://schemas.microsoft.com/office/infopath/2007/PartnerControls">1d6537d2-8cfb-4791-94ba-3853ae5a67fa</TermId>
        </TermInfo>
      </Terms>
    </HarelInfoTypeTaxHTField>
    <Harel_SEO_File_KeyWords xmlns="0b10fada-9d34-4c2d-8090-b9db555d658b" xsi:nil="true"/>
    <HarelRequiredDownloadFieldLookup xmlns="21e3d994-461f-4904-b5d3-a3b49fb448a4"/>
    <HarelAbandonSignalType xmlns="21e3d994-461f-4904-b5d3-a3b49fb448a4">ללא</HarelAbandonSignalType>
    <Harel_FormDocumentChoice xmlns="0B10FADA-9D34-4C2D-8090-B9DB555D658B">פתח מסמך</Harel_FormDocumentChoice>
    <HarelDimutID xmlns="21e3d994-461f-4904-b5d3-a3b49fb448a4" xsi:nil="true"/>
    <HarelExcludeFromFilters xmlns="21e3d994-461f-4904-b5d3-a3b49fb448a4">false</HarelExcludeFromFilters>
    <_dlc_DocId xmlns="21e3d994-461f-4904-b5d3-a3b49fb448a4">CUSTOMERS-1715-16505</_dlc_DocId>
    <HarelDocComment xmlns="21e3d994-461f-4904-b5d3-a3b49fb448a4" xsi:nil="true"/>
    <TaxCatchAll xmlns="21e3d994-461f-4904-b5d3-a3b49fb448a4">
      <Value>398</Value>
      <Value>71</Value>
      <Value>499</Value>
      <Value>78</Value>
    </TaxCatchAll>
    <Harel_WhatWasUpdated xmlns="0b10fada-9d34-4c2d-8090-b9db555d658b" xsi:nil="true"/>
    <HarelPublishDate xmlns="21e3d994-461f-4904-b5d3-a3b49fb448a4">2024-03-30T21:00:00+00:00</HarelPublishDate>
    <_dlc_DocIdUrl xmlns="21e3d994-461f-4904-b5d3-a3b49fb448a4">
      <Url>https://www-edit.harel-ext.com/long-term-savings/pension/funds/reut/_layouts/15/DocIdRedir.aspx?ID=CUSTOMERS-1715-16505</Url>
      <Description>CUSTOMERS-1715-16505</Description>
    </_dlc_DocIdUrl>
    <Harel_PushUpdates xmlns="0b10fada-9d34-4c2d-8090-b9db555d658b">false</Harel_PushUpdates>
    <Harel_RemoveFromUpdatesDate xmlns="0b10fada-9d34-4c2d-8090-b9db555d658b" xsi:nil="true"/>
    <HarelDocOrder xmlns="21e3d994-461f-4904-b5d3-a3b49fb448a4">2</HarelDocOrder>
    <nd4fb19c9beb4c13bd210a9bb73b2def xmlns="21e3d994-461f-4904-b5d3-a3b49fb448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מידע כללי</TermName>
          <TermId xmlns="http://schemas.microsoft.com/office/infopath/2007/PartnerControls">794a25fa-a847-4418-a0be-ceeec2703a8d</TermId>
        </TermInfo>
      </Terms>
    </nd4fb19c9beb4c13bd210a9bb73b2def>
    <Harel_Explanation xmlns="0B10FADA-9D34-4C2D-8090-B9DB555D658B" xsi:nil="true"/>
    <HarelAbandonSignal xmlns="21e3d994-461f-4904-b5d3-a3b49fb448a4">false</HarelAbandonSignal>
    <Harel_ExpirationDate xmlns="0b10fada-9d34-4c2d-8090-b9db555d658b" xsi:nil="true"/>
    <Harel_DocLinkFeedOnline xmlns="21e3d994-461f-4904-b5d3-a3b49fb448a4" xsi:nil="true"/>
    <HarelAreaAndProductsTaxHTField xmlns="0b10fada-9d34-4c2d-8090-b9db555d65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פנסיה, גמל וחיסכון</TermName>
          <TermId xmlns="http://schemas.microsoft.com/office/infopath/2007/PartnerControls">17f6664b-d3c6-4198-a539-f1a845fc44f3</TermId>
        </TermInfo>
      </Terms>
    </HarelAreaAndProductsTaxHTField>
  </documentManagement>
</p:properties>
</file>

<file path=customXml/itemProps1.xml><?xml version="1.0" encoding="utf-8"?>
<ds:datastoreItem xmlns:ds="http://schemas.openxmlformats.org/officeDocument/2006/customXml" ds:itemID="{DD4B7B48-30F4-4179-8CE4-7C0E1E1B3878}"/>
</file>

<file path=customXml/itemProps2.xml><?xml version="1.0" encoding="utf-8"?>
<ds:datastoreItem xmlns:ds="http://schemas.openxmlformats.org/officeDocument/2006/customXml" ds:itemID="{80244749-28ED-49F6-A98E-421BBDF709F6}"/>
</file>

<file path=customXml/itemProps3.xml><?xml version="1.0" encoding="utf-8"?>
<ds:datastoreItem xmlns:ds="http://schemas.openxmlformats.org/officeDocument/2006/customXml" ds:itemID="{435605D2-F182-4175-A8DF-787351F21ECE}"/>
</file>

<file path=customXml/itemProps4.xml><?xml version="1.0" encoding="utf-8"?>
<ds:datastoreItem xmlns:ds="http://schemas.openxmlformats.org/officeDocument/2006/customXml" ds:itemID="{83C58B88-3A55-4100-BB5E-E0FAF54C96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אודות הקרן </vt:lpstr>
      <vt:lpstr>הרכב נכסים כללית</vt:lpstr>
      <vt:lpstr>קופג צהל</vt:lpstr>
      <vt:lpstr>'אודות הקרן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הראל פנסיה כללית 2023</dc:title>
  <dc:creator>hanitbo</dc:creator>
  <cp:lastModifiedBy>יאיר חברוני</cp:lastModifiedBy>
  <cp:lastPrinted>2021-03-03T11:19:35Z</cp:lastPrinted>
  <dcterms:created xsi:type="dcterms:W3CDTF">2011-02-14T09:56:38Z</dcterms:created>
  <dcterms:modified xsi:type="dcterms:W3CDTF">2024-05-01T08:09:08Z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0x010100335C0ECE568C452B92B62BECFDC242E60002F8A1EE90A25E418DFA191C40D49E32</vt:lpwstr>
  </property>
  <property fmtid="{D5CDD505-2E9C-101B-9397-08002B2CF9AE}" pid="3" name="HarelActivitiesAndServicesTaxHTField">
    <vt:lpwstr/>
  </property>
  <property fmtid="{D5CDD505-2E9C-101B-9397-08002B2CF9AE}" pid="4" name="HarelInfoType">
    <vt:lpwstr>398;#מידע רגולטורי|b45b3a63-8da7-443c-a671-76f25522376b;#499;#דוחות|1d6537d2-8cfb-4791-94ba-3853ae5a67fa</vt:lpwstr>
  </property>
  <property fmtid="{D5CDD505-2E9C-101B-9397-08002B2CF9AE}" pid="5" name="HarelServicesAndActivities">
    <vt:lpwstr>71;#מידע כללי|794a25fa-a847-4418-a0be-ceeec2703a8d</vt:lpwstr>
  </property>
  <property fmtid="{D5CDD505-2E9C-101B-9397-08002B2CF9AE}" pid="6" name="_dlc_DocIdItemGuid">
    <vt:lpwstr>c5683e10-e013-4d16-aa84-5414f6f87b7a</vt:lpwstr>
  </property>
  <property fmtid="{D5CDD505-2E9C-101B-9397-08002B2CF9AE}" pid="7" name="HarelActivitiesAndServices">
    <vt:lpwstr/>
  </property>
  <property fmtid="{D5CDD505-2E9C-101B-9397-08002B2CF9AE}" pid="8" name="HarelAreaAndProducts">
    <vt:lpwstr>78;#פנסיה, גמל וחיסכון|17f6664b-d3c6-4198-a539-f1a845fc44f3</vt:lpwstr>
  </property>
</Properties>
</file>